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625" tabRatio="674" activeTab="1"/>
  </bookViews>
  <sheets>
    <sheet name="4-1" sheetId="1" r:id="rId1"/>
    <sheet name="4-2" sheetId="2" r:id="rId2"/>
    <sheet name="4-3" sheetId="3" r:id="rId3"/>
    <sheet name="4-3-1" sheetId="4" r:id="rId4"/>
    <sheet name="4-4" sheetId="5" r:id="rId5"/>
    <sheet name="4-4-1" sheetId="6" r:id="rId6"/>
    <sheet name="4-4-2" sheetId="7" r:id="rId7"/>
    <sheet name="4-4-2-1" sheetId="8" r:id="rId8"/>
    <sheet name="4-4-2-2" sheetId="9" r:id="rId9"/>
    <sheet name="4-4-4" sheetId="10" r:id="rId10"/>
    <sheet name="4-4-4-1" sheetId="11" r:id="rId11"/>
    <sheet name="4-5" sheetId="12" r:id="rId12"/>
    <sheet name="4-6" sheetId="13" r:id="rId13"/>
    <sheet name="4-7" sheetId="14" r:id="rId14"/>
    <sheet name="4-8" sheetId="15" r:id="rId15"/>
    <sheet name="4-9" sheetId="16" r:id="rId16"/>
    <sheet name="工作表1" sheetId="17" r:id="rId17"/>
  </sheets>
  <definedNames>
    <definedName name="_xlnm.Print_Area" localSheetId="15">'4-9'!$A$1:$J$33</definedName>
  </definedNames>
  <calcPr fullCalcOnLoad="1"/>
</workbook>
</file>

<file path=xl/sharedStrings.xml><?xml version="1.0" encoding="utf-8"?>
<sst xmlns="http://schemas.openxmlformats.org/spreadsheetml/2006/main" count="1754" uniqueCount="542">
  <si>
    <t>單位：公頃</t>
  </si>
  <si>
    <t>總　　計</t>
  </si>
  <si>
    <t>合　計</t>
  </si>
  <si>
    <t>旱　　田</t>
  </si>
  <si>
    <t>單位:人</t>
  </si>
  <si>
    <t>年底別</t>
  </si>
  <si>
    <t xml:space="preserve">          水</t>
  </si>
  <si>
    <t xml:space="preserve">          稻</t>
  </si>
  <si>
    <t>陸　　　　　　稻</t>
  </si>
  <si>
    <t>共計</t>
  </si>
  <si>
    <t>第一期</t>
  </si>
  <si>
    <t>第二期</t>
  </si>
  <si>
    <t>年別</t>
  </si>
  <si>
    <t>總　計</t>
  </si>
  <si>
    <t>甘　薯</t>
  </si>
  <si>
    <t>飼料用玉蜀黍</t>
  </si>
  <si>
    <t>栗 (小米)</t>
  </si>
  <si>
    <t>大  豆</t>
  </si>
  <si>
    <t>紅  豆</t>
  </si>
  <si>
    <t>總  計</t>
  </si>
  <si>
    <t>茶   葉</t>
  </si>
  <si>
    <t>生食用甘蔗</t>
  </si>
  <si>
    <t>落花生</t>
  </si>
  <si>
    <t>蘿  蔔</t>
  </si>
  <si>
    <t>芋</t>
  </si>
  <si>
    <t>甘  藍</t>
  </si>
  <si>
    <t>花椰菜</t>
  </si>
  <si>
    <t>香  蕉</t>
  </si>
  <si>
    <t>鳳  梨</t>
  </si>
  <si>
    <t>番荔枝﹝釋迦﹞</t>
  </si>
  <si>
    <t>荔  枝</t>
  </si>
  <si>
    <t>總　　　　計</t>
  </si>
  <si>
    <t>遠　 洋　 漁　 業</t>
  </si>
  <si>
    <t>近 　海 　漁 　業</t>
  </si>
  <si>
    <t>海 　面 　養 　殖 　業</t>
  </si>
  <si>
    <t>內 　陸 　漁 　撈 　業</t>
  </si>
  <si>
    <t>內 　陸 　養 　殖 　業</t>
  </si>
  <si>
    <t>單位：漁戶數　／戶</t>
  </si>
  <si>
    <t>　　　漁民人數／人</t>
  </si>
  <si>
    <t>漁      戶      數</t>
  </si>
  <si>
    <t>漁    戶    人    口    數</t>
  </si>
  <si>
    <t>單位：頭</t>
  </si>
  <si>
    <t>羊</t>
  </si>
  <si>
    <t>牛</t>
  </si>
  <si>
    <t>鵝</t>
  </si>
  <si>
    <t>火　雞</t>
  </si>
  <si>
    <t>年底別</t>
  </si>
  <si>
    <t>單位：人</t>
  </si>
  <si>
    <t>竹筍</t>
  </si>
  <si>
    <t>金針菜</t>
  </si>
  <si>
    <t>說明：依鄉鎮市農產品特色填列。</t>
  </si>
  <si>
    <t>年別</t>
  </si>
  <si>
    <t>第二期</t>
  </si>
  <si>
    <t>荖花</t>
  </si>
  <si>
    <t>樹         薯</t>
  </si>
  <si>
    <t>荖葉</t>
  </si>
  <si>
    <t>梅子</t>
  </si>
  <si>
    <t>單位：頭</t>
  </si>
  <si>
    <t>單位：隻</t>
  </si>
  <si>
    <t>４－１、耕  地  面  積</t>
  </si>
  <si>
    <t>Unit:Hectare</t>
  </si>
  <si>
    <t xml:space="preserve">End  of  Year </t>
  </si>
  <si>
    <t>Grand Total</t>
  </si>
  <si>
    <t>Paddy Field</t>
  </si>
  <si>
    <t>水　　　　田</t>
  </si>
  <si>
    <t>Double Cropped</t>
  </si>
  <si>
    <t>第二期作   2nd Crop</t>
  </si>
  <si>
    <t>Upland Field</t>
  </si>
  <si>
    <t>戶　　　　數</t>
  </si>
  <si>
    <t>人　　　　口　　　　數</t>
  </si>
  <si>
    <r>
      <t>自耕地</t>
    </r>
    <r>
      <rPr>
        <sz val="9"/>
        <rFont val="Times New Roman"/>
        <family val="1"/>
      </rPr>
      <t>50%</t>
    </r>
    <r>
      <rPr>
        <sz val="9"/>
        <rFont val="標楷體"/>
        <family val="4"/>
      </rPr>
      <t>以下者</t>
    </r>
  </si>
  <si>
    <t>非耕種農</t>
  </si>
  <si>
    <t>Full-Own  Farm-ers</t>
  </si>
  <si>
    <t>part -Owner Fam- ers</t>
  </si>
  <si>
    <t>Self-owned Land over 50%</t>
  </si>
  <si>
    <t>Full-Own  Farm - ers</t>
  </si>
  <si>
    <t>Unit:Person</t>
  </si>
  <si>
    <t>４－２、農戶人口數</t>
  </si>
  <si>
    <t>總計</t>
  </si>
  <si>
    <t>Grand Total</t>
  </si>
  <si>
    <t>收穫面積</t>
  </si>
  <si>
    <t>產量</t>
  </si>
  <si>
    <r>
      <t>收穫</t>
    </r>
    <r>
      <rPr>
        <sz val="9"/>
        <rFont val="標楷體"/>
        <family val="4"/>
      </rPr>
      <t>面積</t>
    </r>
  </si>
  <si>
    <t>產量</t>
  </si>
  <si>
    <t>產量</t>
  </si>
  <si>
    <t>Harvested Area</t>
  </si>
  <si>
    <t>Production</t>
  </si>
  <si>
    <t>期別</t>
  </si>
  <si>
    <t>Crops</t>
  </si>
  <si>
    <r>
      <t>合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計</t>
    </r>
  </si>
  <si>
    <r>
      <t>蓬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萊</t>
    </r>
  </si>
  <si>
    <r>
      <t>在</t>
    </r>
    <r>
      <rPr>
        <sz val="9"/>
        <rFont val="Times New Roman"/>
        <family val="1"/>
      </rPr>
      <t xml:space="preserve">     </t>
    </r>
    <r>
      <rPr>
        <sz val="9"/>
        <rFont val="標楷體"/>
        <family val="4"/>
      </rPr>
      <t>來</t>
    </r>
  </si>
  <si>
    <r>
      <t>長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秈</t>
    </r>
  </si>
  <si>
    <r>
      <t>長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糯</t>
    </r>
  </si>
  <si>
    <t>圓　糯</t>
  </si>
  <si>
    <t>Total</t>
  </si>
  <si>
    <t>Japonica  Rice</t>
  </si>
  <si>
    <t>India  Rice</t>
  </si>
  <si>
    <t>India  Rice(Long)</t>
  </si>
  <si>
    <t>Glutinous  Rices  of Japonica Type</t>
  </si>
  <si>
    <t>Glutinous   Rices  of    India  Type</t>
  </si>
  <si>
    <t>Upland  Rice</t>
  </si>
  <si>
    <t>Rice</t>
  </si>
  <si>
    <r>
      <t>單位：面積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公頃</t>
    </r>
  </si>
  <si>
    <r>
      <t>產量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公噸</t>
    </r>
  </si>
  <si>
    <t>Unit:Average Production Per Ha:Kg/Ha</t>
  </si>
  <si>
    <t>Production:m.t.</t>
  </si>
  <si>
    <t>End of Year</t>
  </si>
  <si>
    <t>４－３、稻米收穫面積及生產量</t>
  </si>
  <si>
    <r>
      <t>單位：收穫面積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公頃</t>
    </r>
  </si>
  <si>
    <r>
      <t>產量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公噸</t>
    </r>
  </si>
  <si>
    <t>4 - 4、農產品收穫面積及生產量</t>
  </si>
  <si>
    <t xml:space="preserve">Year </t>
  </si>
  <si>
    <t>收穫量</t>
  </si>
  <si>
    <t>收穫量</t>
  </si>
  <si>
    <t>收穫量</t>
  </si>
  <si>
    <t>Sweet Potaatoes</t>
  </si>
  <si>
    <t>Feed Com</t>
  </si>
  <si>
    <t>Millet</t>
  </si>
  <si>
    <t>Soybeans</t>
  </si>
  <si>
    <t>Adzuki Beans</t>
  </si>
  <si>
    <r>
      <t>4 - 4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>Harvested Area and Production of Crop Products</t>
    </r>
  </si>
  <si>
    <t>(1)Production of Common Crops</t>
  </si>
  <si>
    <t>Unit:Harvested Area:Ha.</t>
  </si>
  <si>
    <t>Production:Ton</t>
  </si>
  <si>
    <t>食用玉蜀黍</t>
  </si>
  <si>
    <t>Food Corn</t>
  </si>
  <si>
    <t>(2)Production of Spcial Crops</t>
  </si>
  <si>
    <t>Tea</t>
  </si>
  <si>
    <t>(2)特用作物生產</t>
  </si>
  <si>
    <t>收穫量</t>
  </si>
  <si>
    <t>Year</t>
  </si>
  <si>
    <t>Grand  Total</t>
  </si>
  <si>
    <t>Yea</t>
  </si>
  <si>
    <t>Cassava</t>
  </si>
  <si>
    <t>Sugar-cane(gresh)</t>
  </si>
  <si>
    <t>收穫面積</t>
  </si>
  <si>
    <t>收穫面積</t>
  </si>
  <si>
    <t>收穫量</t>
  </si>
  <si>
    <t>收穫面積</t>
  </si>
  <si>
    <t>﹝3﹞蔬菜生產</t>
  </si>
  <si>
    <t>Cauliflower</t>
  </si>
  <si>
    <t xml:space="preserve">Year </t>
  </si>
  <si>
    <t>Production</t>
  </si>
  <si>
    <t>Grand Total</t>
  </si>
  <si>
    <t>Radishes</t>
  </si>
  <si>
    <t>Taros</t>
  </si>
  <si>
    <t>Cabbage</t>
  </si>
  <si>
    <t>Bamboo Shoot</t>
  </si>
  <si>
    <t>收穫面積</t>
  </si>
  <si>
    <t>收穫面積</t>
  </si>
  <si>
    <t>收穫量</t>
  </si>
  <si>
    <t>2000</t>
  </si>
  <si>
    <t>2001</t>
  </si>
  <si>
    <t>2002</t>
  </si>
  <si>
    <t>2003</t>
  </si>
  <si>
    <t>2004</t>
  </si>
  <si>
    <t>收穫面積</t>
  </si>
  <si>
    <t>Bananas</t>
  </si>
  <si>
    <t>Pineapples</t>
  </si>
  <si>
    <t>柑橘類</t>
  </si>
  <si>
    <t>Oranges and Citrus</t>
  </si>
  <si>
    <t>Sugar Apples</t>
  </si>
  <si>
    <t>Licgees</t>
  </si>
  <si>
    <t>Japanese Apricot</t>
  </si>
  <si>
    <t>文旦柚</t>
  </si>
  <si>
    <t xml:space="preserve"> 梅</t>
  </si>
  <si>
    <t>1999</t>
  </si>
  <si>
    <t>1996</t>
  </si>
  <si>
    <t>1997</t>
  </si>
  <si>
    <t>1998</t>
  </si>
  <si>
    <t>2000</t>
  </si>
  <si>
    <t>2001</t>
  </si>
  <si>
    <t>2002</t>
  </si>
  <si>
    <t>2003</t>
  </si>
  <si>
    <t>2004</t>
  </si>
  <si>
    <t>﹝4﹞果品生產</t>
  </si>
  <si>
    <t>(3)Production of Vegetables</t>
  </si>
  <si>
    <t>４－４、農產品收穫面積及生產量</t>
  </si>
  <si>
    <t>(4)Production of Fruits</t>
  </si>
  <si>
    <t>Unit:Person</t>
  </si>
  <si>
    <t>年底別及漁會別</t>
  </si>
  <si>
    <t>Year &amp; District</t>
  </si>
  <si>
    <r>
      <t>沿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岸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漁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業</t>
    </r>
  </si>
  <si>
    <t>合計</t>
  </si>
  <si>
    <t>專業</t>
  </si>
  <si>
    <t>兼業</t>
  </si>
  <si>
    <t>專業</t>
  </si>
  <si>
    <t>Far-sea Fisheries</t>
  </si>
  <si>
    <t>Offshore Fisheries</t>
  </si>
  <si>
    <t>Coastal Fisheries</t>
  </si>
  <si>
    <t>Marine Aquacultrue</t>
  </si>
  <si>
    <t>Inland water Fisheries</t>
  </si>
  <si>
    <t>Inland water Aquacultrue</t>
  </si>
  <si>
    <t>Fulltime</t>
  </si>
  <si>
    <t>Parttime</t>
  </si>
  <si>
    <t>遠洋</t>
  </si>
  <si>
    <t>近海</t>
  </si>
  <si>
    <t>沿岸</t>
  </si>
  <si>
    <r>
      <t>海面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養殖</t>
    </r>
  </si>
  <si>
    <r>
      <t>內陸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漁撈</t>
    </r>
  </si>
  <si>
    <r>
      <t>內陸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養殖</t>
    </r>
  </si>
  <si>
    <t>Farsea</t>
  </si>
  <si>
    <t>Offs-hore</t>
  </si>
  <si>
    <t>Coastal</t>
  </si>
  <si>
    <t>Marine Aquac-ulture</t>
  </si>
  <si>
    <t>Inland water Fisher-ies</t>
  </si>
  <si>
    <t>Inlaand Aquacul-ture</t>
  </si>
  <si>
    <t>Population in Fishermen Household</t>
  </si>
  <si>
    <t>總計</t>
  </si>
  <si>
    <t>乳牛</t>
  </si>
  <si>
    <t>馬</t>
  </si>
  <si>
    <t>豬</t>
  </si>
  <si>
    <t>鹿</t>
  </si>
  <si>
    <t>兔</t>
  </si>
  <si>
    <t>羊</t>
  </si>
  <si>
    <t>Year</t>
  </si>
  <si>
    <t>Grand Total</t>
  </si>
  <si>
    <t>Dairy Caattle</t>
  </si>
  <si>
    <t>Horses</t>
  </si>
  <si>
    <t>Hog</t>
  </si>
  <si>
    <t>Deer</t>
  </si>
  <si>
    <t>Rabbits</t>
  </si>
  <si>
    <t>Goat</t>
  </si>
  <si>
    <t>1997</t>
  </si>
  <si>
    <t>1998</t>
  </si>
  <si>
    <t>1999</t>
  </si>
  <si>
    <t>2000</t>
  </si>
  <si>
    <t>2001</t>
  </si>
  <si>
    <t>2002</t>
  </si>
  <si>
    <t>2003</t>
  </si>
  <si>
    <t>2004</t>
  </si>
  <si>
    <t>Year</t>
  </si>
  <si>
    <t>年底別</t>
  </si>
  <si>
    <t>４－7、Number on Livestock at the Year End</t>
  </si>
  <si>
    <t>Unit:head</t>
  </si>
  <si>
    <t>Unit:Amount</t>
  </si>
  <si>
    <t>總計</t>
  </si>
  <si>
    <t>電動</t>
  </si>
  <si>
    <t>人工</t>
  </si>
  <si>
    <t>合計</t>
  </si>
  <si>
    <r>
      <t>豬</t>
    </r>
    <r>
      <rPr>
        <sz val="9"/>
        <rFont val="Times New Roman"/>
        <family val="1"/>
      </rPr>
      <t xml:space="preserve">               (</t>
    </r>
    <r>
      <rPr>
        <sz val="9"/>
        <rFont val="標楷體"/>
        <family val="4"/>
      </rPr>
      <t>登記屠宰</t>
    </r>
    <r>
      <rPr>
        <sz val="9"/>
        <rFont val="Times New Roman"/>
        <family val="1"/>
      </rPr>
      <t>)</t>
    </r>
  </si>
  <si>
    <t>乳牛</t>
  </si>
  <si>
    <t>水牛</t>
  </si>
  <si>
    <r>
      <t>屠宰場所</t>
    </r>
    <r>
      <rPr>
        <sz val="9"/>
        <rFont val="Times New Roman"/>
        <family val="1"/>
      </rPr>
      <t xml:space="preserve">                </t>
    </r>
    <r>
      <rPr>
        <sz val="9"/>
        <rFont val="標楷體"/>
        <family val="4"/>
      </rPr>
      <t>(年底)                (所)</t>
    </r>
  </si>
  <si>
    <t>Total</t>
  </si>
  <si>
    <t>Yellow &amp; Hybrid Cattle</t>
  </si>
  <si>
    <r>
      <t>黃牛及</t>
    </r>
    <r>
      <rPr>
        <sz val="9"/>
        <rFont val="Times New Roman"/>
        <family val="1"/>
      </rPr>
      <t xml:space="preserve">          </t>
    </r>
    <r>
      <rPr>
        <sz val="9"/>
        <rFont val="標楷體"/>
        <family val="4"/>
      </rPr>
      <t>雜種牛</t>
    </r>
  </si>
  <si>
    <t>Lay Egg</t>
  </si>
  <si>
    <t>Cornish Game Hen</t>
  </si>
  <si>
    <t>Geese</t>
  </si>
  <si>
    <t>Turkeys</t>
  </si>
  <si>
    <t>87年底</t>
  </si>
  <si>
    <t>88年底</t>
  </si>
  <si>
    <t>89年底</t>
  </si>
  <si>
    <t>90年底</t>
  </si>
  <si>
    <t>91年底</t>
  </si>
  <si>
    <t>92年底</t>
  </si>
  <si>
    <t>93年底</t>
  </si>
  <si>
    <t>94年底</t>
  </si>
  <si>
    <r>
      <t>85</t>
    </r>
    <r>
      <rPr>
        <sz val="9"/>
        <rFont val="標楷體"/>
        <family val="4"/>
      </rPr>
      <t>年</t>
    </r>
  </si>
  <si>
    <r>
      <t>86</t>
    </r>
    <r>
      <rPr>
        <sz val="9"/>
        <rFont val="標楷體"/>
        <family val="4"/>
      </rPr>
      <t>年</t>
    </r>
  </si>
  <si>
    <r>
      <t>87</t>
    </r>
    <r>
      <rPr>
        <sz val="9"/>
        <rFont val="標楷體"/>
        <family val="4"/>
      </rPr>
      <t>年</t>
    </r>
  </si>
  <si>
    <r>
      <t>88</t>
    </r>
    <r>
      <rPr>
        <sz val="9"/>
        <rFont val="標楷體"/>
        <family val="4"/>
      </rPr>
      <t>年</t>
    </r>
  </si>
  <si>
    <r>
      <t>89</t>
    </r>
    <r>
      <rPr>
        <sz val="9"/>
        <rFont val="標楷體"/>
        <family val="4"/>
      </rPr>
      <t>年</t>
    </r>
  </si>
  <si>
    <r>
      <t>90</t>
    </r>
    <r>
      <rPr>
        <sz val="9"/>
        <rFont val="標楷體"/>
        <family val="4"/>
      </rPr>
      <t>年</t>
    </r>
  </si>
  <si>
    <r>
      <t>91</t>
    </r>
    <r>
      <rPr>
        <sz val="9"/>
        <rFont val="標楷體"/>
        <family val="4"/>
      </rPr>
      <t>年</t>
    </r>
  </si>
  <si>
    <r>
      <t>92</t>
    </r>
    <r>
      <rPr>
        <sz val="9"/>
        <rFont val="標楷體"/>
        <family val="4"/>
      </rPr>
      <t>年</t>
    </r>
  </si>
  <si>
    <r>
      <t>93</t>
    </r>
    <r>
      <rPr>
        <sz val="9"/>
        <rFont val="標楷體"/>
        <family val="4"/>
      </rPr>
      <t>年</t>
    </r>
  </si>
  <si>
    <r>
      <t>94</t>
    </r>
    <r>
      <rPr>
        <sz val="9"/>
        <rFont val="標楷體"/>
        <family val="4"/>
      </rPr>
      <t>年</t>
    </r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</si>
  <si>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</si>
  <si>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</si>
  <si>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</si>
  <si>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</si>
  <si>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</si>
  <si>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</si>
  <si>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</si>
  <si>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</si>
  <si>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</si>
  <si>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</si>
  <si>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2005</t>
  </si>
  <si>
    <t>88年底</t>
  </si>
  <si>
    <t>89年底</t>
  </si>
  <si>
    <t>90年底</t>
  </si>
  <si>
    <t>91年底</t>
  </si>
  <si>
    <t>92年底</t>
  </si>
  <si>
    <t>93年底</t>
  </si>
  <si>
    <t>94年底</t>
  </si>
  <si>
    <t>86年底</t>
  </si>
  <si>
    <t>87年底</t>
  </si>
  <si>
    <r>
      <t>雞</t>
    </r>
    <r>
      <rPr>
        <sz val="9"/>
        <rFont val="Times New Roman"/>
        <family val="1"/>
      </rPr>
      <t xml:space="preserve">            Chicken</t>
    </r>
  </si>
  <si>
    <r>
      <t>鴨</t>
    </r>
    <r>
      <rPr>
        <sz val="9"/>
        <rFont val="Times New Roman"/>
        <family val="1"/>
      </rPr>
      <t xml:space="preserve">        Duck</t>
    </r>
  </si>
  <si>
    <t>Unit:</t>
  </si>
  <si>
    <t>95年底</t>
  </si>
  <si>
    <r>
      <t>95</t>
    </r>
    <r>
      <rPr>
        <sz val="9"/>
        <rFont val="標楷體"/>
        <family val="4"/>
      </rPr>
      <t>年</t>
    </r>
  </si>
  <si>
    <t>95年</t>
  </si>
  <si>
    <t>2006</t>
  </si>
  <si>
    <t>96年底</t>
  </si>
  <si>
    <t>Self-owned Land unber 50%</t>
  </si>
  <si>
    <t>96年底</t>
  </si>
  <si>
    <t>2007</t>
  </si>
  <si>
    <r>
      <t>96</t>
    </r>
    <r>
      <rPr>
        <sz val="9"/>
        <rFont val="標楷體"/>
        <family val="4"/>
      </rPr>
      <t>年</t>
    </r>
  </si>
  <si>
    <t>96年</t>
  </si>
  <si>
    <t>2007</t>
  </si>
  <si>
    <t>2007</t>
  </si>
  <si>
    <t>97年底</t>
  </si>
  <si>
    <r>
      <t>97</t>
    </r>
    <r>
      <rPr>
        <sz val="9"/>
        <rFont val="標楷體"/>
        <family val="4"/>
      </rPr>
      <t>年</t>
    </r>
  </si>
  <si>
    <t>97年</t>
  </si>
  <si>
    <t>2008</t>
  </si>
  <si>
    <t>97年底</t>
  </si>
  <si>
    <t>97年底</t>
  </si>
  <si>
    <t>2008</t>
  </si>
  <si>
    <t>98年底</t>
  </si>
  <si>
    <r>
      <t>98</t>
    </r>
    <r>
      <rPr>
        <sz val="9"/>
        <rFont val="標楷體"/>
        <family val="4"/>
      </rPr>
      <t>年</t>
    </r>
  </si>
  <si>
    <t>98年</t>
  </si>
  <si>
    <t>98年</t>
  </si>
  <si>
    <t>油菜</t>
  </si>
  <si>
    <t>太陽麻</t>
  </si>
  <si>
    <t>西瓜</t>
  </si>
  <si>
    <t>薑</t>
  </si>
  <si>
    <t>南瓜</t>
  </si>
  <si>
    <t>冬瓜</t>
  </si>
  <si>
    <t>white gourd</t>
  </si>
  <si>
    <t>其他蔬菜</t>
  </si>
  <si>
    <t>ginger</t>
  </si>
  <si>
    <t>watermeions</t>
  </si>
  <si>
    <t>2008</t>
  </si>
  <si>
    <t>98年</t>
  </si>
  <si>
    <t>荖葉</t>
  </si>
  <si>
    <t>洛神葵</t>
  </si>
  <si>
    <t>其他特用</t>
  </si>
  <si>
    <t>2009</t>
  </si>
  <si>
    <t>文旦柚</t>
  </si>
  <si>
    <t>pomelo</t>
  </si>
  <si>
    <t>檳榔</t>
  </si>
  <si>
    <t>可可椰子</t>
  </si>
  <si>
    <t>李</t>
  </si>
  <si>
    <t>桶柑</t>
  </si>
  <si>
    <t>柿</t>
  </si>
  <si>
    <t>枇杷</t>
  </si>
  <si>
    <t>桃</t>
  </si>
  <si>
    <t>白柚</t>
  </si>
  <si>
    <t>梨</t>
  </si>
  <si>
    <t>晚崙西亞橙</t>
  </si>
  <si>
    <t>臍橙</t>
  </si>
  <si>
    <t>橄欖</t>
  </si>
  <si>
    <t>其他果品</t>
  </si>
  <si>
    <t>４－４、Harvested Area and Production of Crop Products(Cont.End)</t>
  </si>
  <si>
    <t>４－４、農產品收穫面積及生產量（續完）</t>
  </si>
  <si>
    <t>４－４、Harvested Area and Production of Crop Products</t>
  </si>
  <si>
    <t>４－４、Harvested Area and Production of Crop Products(Cont.1)</t>
  </si>
  <si>
    <t>2009</t>
  </si>
  <si>
    <t>98年底</t>
  </si>
  <si>
    <t>2009</t>
  </si>
  <si>
    <t>98年底</t>
  </si>
  <si>
    <t>４－３、稻米收穫面積及生產量（續完）</t>
  </si>
  <si>
    <t>Millet</t>
  </si>
  <si>
    <t>Food Com</t>
  </si>
  <si>
    <t>落花生</t>
  </si>
  <si>
    <t>peanuts</t>
  </si>
  <si>
    <t>飼料用玉蜀黍</t>
  </si>
  <si>
    <t>收穫面積</t>
  </si>
  <si>
    <t>Feed Com</t>
  </si>
  <si>
    <t>99年底</t>
  </si>
  <si>
    <r>
      <t>99</t>
    </r>
    <r>
      <rPr>
        <sz val="9"/>
        <rFont val="標楷體"/>
        <family val="4"/>
      </rPr>
      <t>年</t>
    </r>
  </si>
  <si>
    <t>99年</t>
  </si>
  <si>
    <t>油菜</t>
  </si>
  <si>
    <t>2010</t>
  </si>
  <si>
    <t>2010</t>
  </si>
  <si>
    <t>99年底</t>
  </si>
  <si>
    <t>2010</t>
  </si>
  <si>
    <r>
      <t>100</t>
    </r>
    <r>
      <rPr>
        <sz val="9"/>
        <rFont val="標楷體"/>
        <family val="4"/>
      </rPr>
      <t>年</t>
    </r>
  </si>
  <si>
    <t>100年</t>
  </si>
  <si>
    <t>2011</t>
  </si>
  <si>
    <t>100年底</t>
  </si>
  <si>
    <t>2011</t>
  </si>
  <si>
    <t>100年底</t>
  </si>
  <si>
    <t>４－５、漁業從業人員</t>
  </si>
  <si>
    <t>４－５、Fishery Employment</t>
  </si>
  <si>
    <t>４－６、漁戶數及漁戶人口數</t>
  </si>
  <si>
    <t>４－７、現有牲畜數</t>
  </si>
  <si>
    <t>４－８、牲畜屠宰頭數</t>
  </si>
  <si>
    <t>４－９、現有家禽數量</t>
  </si>
  <si>
    <t>４－４、農產品收穫面積及生產量(續二)</t>
  </si>
  <si>
    <t>４－４、Harvested Area and Production of Crop Products(Cont.2)</t>
  </si>
  <si>
    <r>
      <t>４－２、</t>
    </r>
    <r>
      <rPr>
        <sz val="16"/>
        <rFont val="Times New Roman"/>
        <family val="1"/>
      </rPr>
      <t>Farm Families Farm Household Population</t>
    </r>
  </si>
  <si>
    <t>Households</t>
  </si>
  <si>
    <t>Persons</t>
  </si>
  <si>
    <t>自耕農</t>
  </si>
  <si>
    <t>半自耕農</t>
  </si>
  <si>
    <t>佃農</t>
  </si>
  <si>
    <r>
      <t>自耕地</t>
    </r>
    <r>
      <rPr>
        <sz val="9"/>
        <rFont val="Times New Roman"/>
        <family val="1"/>
      </rPr>
      <t>50%</t>
    </r>
    <r>
      <rPr>
        <sz val="9"/>
        <rFont val="標楷體"/>
        <family val="4"/>
      </rPr>
      <t>以上者</t>
    </r>
  </si>
  <si>
    <t>Tenant</t>
  </si>
  <si>
    <t>Non-till-ing Farm-ers</t>
  </si>
  <si>
    <t>101年底</t>
  </si>
  <si>
    <r>
      <t>101年</t>
    </r>
  </si>
  <si>
    <t>101年</t>
  </si>
  <si>
    <t>2012</t>
  </si>
  <si>
    <t>102年底</t>
  </si>
  <si>
    <r>
      <t>102</t>
    </r>
    <r>
      <rPr>
        <sz val="9"/>
        <rFont val="細明體"/>
        <family val="3"/>
      </rPr>
      <t>年</t>
    </r>
  </si>
  <si>
    <t>(1)雜糧生產</t>
  </si>
  <si>
    <t>說    明：依鄉鎮市農產品特色填列。</t>
  </si>
  <si>
    <t>102年</t>
  </si>
  <si>
    <t>2013</t>
  </si>
  <si>
    <t>４－４、農產品收穫面積及生產量（續一）</t>
  </si>
  <si>
    <t>４－４、農產品收穫面積及生產量（續二）</t>
  </si>
  <si>
    <t>蛋雞</t>
  </si>
  <si>
    <t>肉雞</t>
  </si>
  <si>
    <t>蛋鴨</t>
  </si>
  <si>
    <t>肉鴨</t>
  </si>
  <si>
    <t xml:space="preserve">資料來源：本所農業觀光課  </t>
  </si>
  <si>
    <t xml:space="preserve"> 資料來源：本所農業觀光課  </t>
  </si>
  <si>
    <t>說明:選定標準家禽飼養100隻以上</t>
  </si>
  <si>
    <t>資料來源：本所農業觀光課</t>
  </si>
  <si>
    <t>103年底</t>
  </si>
  <si>
    <t>短期休閒
short-term Fallow Field</t>
  </si>
  <si>
    <t>水稻以外之短期作
Other Crops</t>
  </si>
  <si>
    <t>合計
Total</t>
  </si>
  <si>
    <t>長期耕作地
Long-term Cultivated Land</t>
  </si>
  <si>
    <t>小計
sub-Total</t>
  </si>
  <si>
    <t>水稻
Rice</t>
  </si>
  <si>
    <t>兩　期　作</t>
  </si>
  <si>
    <t>第一期作 1st Crop</t>
  </si>
  <si>
    <t>103年底</t>
  </si>
  <si>
    <t>４－1、Cultivated Land Area</t>
  </si>
  <si>
    <t>耕作地                                           Cultivated Land</t>
  </si>
  <si>
    <t>長期休閒地
Abandoned Field</t>
  </si>
  <si>
    <t>耕作地佔農耕土地總面積%
Cultivated Land Rate</t>
  </si>
  <si>
    <t>單期作                 Single Cropped</t>
  </si>
  <si>
    <r>
      <t>90</t>
    </r>
    <r>
      <rPr>
        <sz val="10"/>
        <rFont val="標楷體"/>
        <family val="4"/>
      </rPr>
      <t>年底</t>
    </r>
  </si>
  <si>
    <r>
      <t>91</t>
    </r>
    <r>
      <rPr>
        <sz val="10"/>
        <rFont val="標楷體"/>
        <family val="4"/>
      </rPr>
      <t>年底</t>
    </r>
  </si>
  <si>
    <r>
      <t>92</t>
    </r>
    <r>
      <rPr>
        <sz val="10"/>
        <rFont val="標楷體"/>
        <family val="4"/>
      </rPr>
      <t>年底</t>
    </r>
  </si>
  <si>
    <r>
      <t>93</t>
    </r>
    <r>
      <rPr>
        <sz val="10"/>
        <rFont val="標楷體"/>
        <family val="4"/>
      </rPr>
      <t>年底</t>
    </r>
  </si>
  <si>
    <r>
      <t>94</t>
    </r>
    <r>
      <rPr>
        <sz val="10"/>
        <rFont val="標楷體"/>
        <family val="4"/>
      </rPr>
      <t>年底</t>
    </r>
  </si>
  <si>
    <r>
      <t>95</t>
    </r>
    <r>
      <rPr>
        <sz val="10"/>
        <rFont val="標楷體"/>
        <family val="4"/>
      </rPr>
      <t>年底</t>
    </r>
  </si>
  <si>
    <r>
      <t>96</t>
    </r>
    <r>
      <rPr>
        <sz val="10"/>
        <rFont val="標楷體"/>
        <family val="4"/>
      </rPr>
      <t>年底</t>
    </r>
  </si>
  <si>
    <r>
      <t>97</t>
    </r>
    <r>
      <rPr>
        <sz val="10"/>
        <rFont val="標楷體"/>
        <family val="4"/>
      </rPr>
      <t>年底</t>
    </r>
  </si>
  <si>
    <r>
      <t>98</t>
    </r>
    <r>
      <rPr>
        <sz val="10"/>
        <rFont val="標楷體"/>
        <family val="4"/>
      </rPr>
      <t>年底</t>
    </r>
  </si>
  <si>
    <r>
      <t>99</t>
    </r>
    <r>
      <rPr>
        <sz val="10"/>
        <rFont val="標楷體"/>
        <family val="4"/>
      </rPr>
      <t>年底</t>
    </r>
  </si>
  <si>
    <r>
      <t>100</t>
    </r>
    <r>
      <rPr>
        <sz val="10"/>
        <rFont val="標楷體"/>
        <family val="4"/>
      </rPr>
      <t>年底</t>
    </r>
  </si>
  <si>
    <t>101年底</t>
  </si>
  <si>
    <t>總計
Grand Total</t>
  </si>
  <si>
    <r>
      <t>103</t>
    </r>
    <r>
      <rPr>
        <sz val="9"/>
        <rFont val="細明體"/>
        <family val="3"/>
      </rPr>
      <t>年</t>
    </r>
  </si>
  <si>
    <r>
      <t xml:space="preserve"> 4－</t>
    </r>
    <r>
      <rPr>
        <sz val="16"/>
        <rFont val="Times New Roman CE"/>
        <family val="1"/>
      </rPr>
      <t>3</t>
    </r>
    <r>
      <rPr>
        <sz val="16"/>
        <rFont val="標楷體"/>
        <family val="4"/>
      </rPr>
      <t>、</t>
    </r>
    <r>
      <rPr>
        <sz val="16"/>
        <rFont val="Times New Roman CE"/>
        <family val="1"/>
      </rPr>
      <t>Harvested Area of Paddy Field and Rice Production(Cont.End)</t>
    </r>
  </si>
  <si>
    <t>103年</t>
  </si>
  <si>
    <t>103年</t>
  </si>
  <si>
    <t>2014</t>
  </si>
  <si>
    <t>102年底</t>
  </si>
  <si>
    <t>69  農、林、漁、牧</t>
  </si>
  <si>
    <t>農、林、漁、牧  70</t>
  </si>
  <si>
    <t>農、林、漁、牧  74</t>
  </si>
  <si>
    <t>農、林、漁、牧  78</t>
  </si>
  <si>
    <t>79  農、林、漁、牧</t>
  </si>
  <si>
    <t>農、林、漁、牧  80</t>
  </si>
  <si>
    <t>81  農、林、漁、牧</t>
  </si>
  <si>
    <t>農、林、漁、牧  82</t>
  </si>
  <si>
    <t>103年</t>
  </si>
  <si>
    <t xml:space="preserve">61 農、林、漁、牧 </t>
  </si>
  <si>
    <t>農、林、漁、牧  62</t>
  </si>
  <si>
    <t>104年底</t>
  </si>
  <si>
    <t xml:space="preserve">  63 農、林、漁、牧 </t>
  </si>
  <si>
    <t>65 農、林、漁、牧</t>
  </si>
  <si>
    <t xml:space="preserve">  農、林、漁、牧  66</t>
  </si>
  <si>
    <t>67  農、林、漁、牧</t>
  </si>
  <si>
    <t xml:space="preserve">  農、林、漁、牧  68</t>
  </si>
  <si>
    <r>
      <t>104</t>
    </r>
    <r>
      <rPr>
        <sz val="9"/>
        <rFont val="細明體"/>
        <family val="3"/>
      </rPr>
      <t>年</t>
    </r>
  </si>
  <si>
    <t>104年</t>
  </si>
  <si>
    <t>其他雜糧</t>
  </si>
  <si>
    <t>Others</t>
  </si>
  <si>
    <t>2015</t>
  </si>
  <si>
    <t>87  農、林、漁、牧</t>
  </si>
  <si>
    <t>農、林、漁、牧  88</t>
  </si>
  <si>
    <t>89  農、林、漁、牧</t>
  </si>
  <si>
    <t>農、林、漁、牧 90</t>
  </si>
  <si>
    <t>91  農、林、漁、牧</t>
  </si>
  <si>
    <t>農、林、漁、牧 92</t>
  </si>
  <si>
    <t>４－９、Number on Farms at the Year End</t>
  </si>
  <si>
    <t>年別</t>
  </si>
  <si>
    <t>栗 (小米)</t>
  </si>
  <si>
    <t>紅藜</t>
  </si>
  <si>
    <t>Red Quinoa</t>
  </si>
  <si>
    <t>甘　薯</t>
  </si>
  <si>
    <t>樹豆</t>
  </si>
  <si>
    <t>pigeon pea</t>
  </si>
  <si>
    <t>年別</t>
  </si>
  <si>
    <t>104年</t>
  </si>
  <si>
    <t>Piper longum</t>
  </si>
  <si>
    <t>Piper betle</t>
  </si>
  <si>
    <t>咖啡</t>
  </si>
  <si>
    <t>Coffee bean</t>
  </si>
  <si>
    <t>Roselle</t>
  </si>
  <si>
    <t>71  農、林、漁、牧</t>
  </si>
  <si>
    <t>農、林、漁、牧  72</t>
  </si>
  <si>
    <t>73  農、林、漁、牧</t>
  </si>
  <si>
    <t>75  農、林、漁、牧</t>
  </si>
  <si>
    <t>76  農、林、漁、牧</t>
  </si>
  <si>
    <t>77  農、林、漁、牧</t>
  </si>
  <si>
    <t>４－ ４、農產品收穫面積及生產量(續三)</t>
  </si>
  <si>
    <t>４－４、Harvested Area and Production of Crop Products(Cont.3)</t>
  </si>
  <si>
    <t>４－４、農產品收穫面積及生產量(續完)</t>
  </si>
  <si>
    <t>83  農、林、漁、牧</t>
  </si>
  <si>
    <t>農、林、漁、牧  84</t>
  </si>
  <si>
    <t>85  農、林、漁、牧</t>
  </si>
  <si>
    <t>農、林、漁、牧  86</t>
  </si>
  <si>
    <t xml:space="preserve">  農、林、漁、牧 64</t>
  </si>
  <si>
    <r>
      <t>４－３、</t>
    </r>
    <r>
      <rPr>
        <sz val="16"/>
        <rFont val="Times New Roman CE"/>
        <family val="1"/>
      </rPr>
      <t>Harvested Area of Paddy Field and Rice Production</t>
    </r>
  </si>
  <si>
    <t>４－４、農產品收穫面積及生產量(續一)</t>
  </si>
  <si>
    <r>
      <t>　４－６</t>
    </r>
    <r>
      <rPr>
        <sz val="12"/>
        <rFont val="新細明體"/>
        <family val="1"/>
      </rPr>
      <t>、Fishermen Horsehlod and Poprlation</t>
    </r>
  </si>
  <si>
    <t>４－８、Number on Livestock Slaughtered</t>
  </si>
  <si>
    <t>105年底</t>
  </si>
  <si>
    <t>2016</t>
  </si>
  <si>
    <t>Buffalos</t>
  </si>
  <si>
    <t>Holsteins</t>
  </si>
  <si>
    <t>Hogs</t>
  </si>
  <si>
    <t>Goat &amp; Goats</t>
  </si>
  <si>
    <r>
      <t>105</t>
    </r>
    <r>
      <rPr>
        <sz val="9"/>
        <rFont val="細明體"/>
        <family val="3"/>
      </rPr>
      <t>年</t>
    </r>
  </si>
  <si>
    <t>105年</t>
  </si>
  <si>
    <t>芒果</t>
  </si>
  <si>
    <t>Mango</t>
  </si>
  <si>
    <t>年別</t>
  </si>
  <si>
    <t>椪柑</t>
  </si>
  <si>
    <t>紅龍果</t>
  </si>
  <si>
    <t>105年底</t>
  </si>
  <si>
    <t>106年底</t>
  </si>
  <si>
    <t>短期耕作地    Short-Term Cropped</t>
  </si>
  <si>
    <r>
      <t>106</t>
    </r>
    <r>
      <rPr>
        <sz val="9"/>
        <rFont val="細明體"/>
        <family val="3"/>
      </rPr>
      <t>年</t>
    </r>
  </si>
  <si>
    <t>106年</t>
  </si>
  <si>
    <t>2017</t>
  </si>
  <si>
    <t>107年底</t>
  </si>
  <si>
    <t>資料來源：本所農業觀光課  1113-01-01-3。</t>
  </si>
  <si>
    <r>
      <t>107</t>
    </r>
    <r>
      <rPr>
        <sz val="9"/>
        <rFont val="細明體"/>
        <family val="3"/>
      </rPr>
      <t>年</t>
    </r>
  </si>
  <si>
    <t>2018</t>
  </si>
  <si>
    <t>107年</t>
  </si>
  <si>
    <t>108年底</t>
  </si>
  <si>
    <r>
      <t>108</t>
    </r>
    <r>
      <rPr>
        <sz val="9"/>
        <rFont val="細明體"/>
        <family val="3"/>
      </rPr>
      <t>年</t>
    </r>
  </si>
  <si>
    <t>108年</t>
  </si>
  <si>
    <t>2019</t>
  </si>
  <si>
    <t>109年底</t>
  </si>
  <si>
    <t>109年底</t>
  </si>
  <si>
    <t>109年</t>
  </si>
  <si>
    <t>2020</t>
  </si>
  <si>
    <t>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</si>
</sst>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[Red]#,##0.00"/>
    <numFmt numFmtId="185" formatCode="#,##0.0000;[Red]#,##0.0000"/>
    <numFmt numFmtId="186" formatCode="#,##0.00_);[Red]\(#,##0.00\)"/>
    <numFmt numFmtId="187" formatCode="#,##0.0000_);[Red]\(#,##0.0000\)"/>
    <numFmt numFmtId="188" formatCode="#,##0_);\(#,##0\)"/>
    <numFmt numFmtId="189" formatCode="#,##0_ "/>
    <numFmt numFmtId="190" formatCode="#,##0;[Red]#,##0"/>
    <numFmt numFmtId="191" formatCode="0.00_);[Red]\(0.00\)"/>
    <numFmt numFmtId="192" formatCode="_-* #,##0.00_-;\-* #,##0.00_-;_-* &quot;-&quot;_-;_-@_-"/>
    <numFmt numFmtId="193" formatCode="#,##0.00_ "/>
    <numFmt numFmtId="194" formatCode="_(* #,##0_);_(* \(#,##0\);_(* &quot;-&quot;??_);_(@_)"/>
    <numFmt numFmtId="195" formatCode="#,##0.00_);\(#,##0.00\)"/>
    <numFmt numFmtId="196" formatCode="0_);[Red]\(0\)"/>
    <numFmt numFmtId="197" formatCode="_(* #,##0.000_);_(* \(#,##0.000\);_(* &quot;-&quot;??_);_(@_)"/>
    <numFmt numFmtId="198" formatCode="#,##0.0"/>
    <numFmt numFmtId="199" formatCode="#,##0.000"/>
    <numFmt numFmtId="200" formatCode="_(* #,##0.0_);_(* \(#,##0.0\);_(* &quot;-&quot;??_);_(@_)"/>
    <numFmt numFmtId="201" formatCode="#,##0_ ;[Red]\-#,##0\ "/>
    <numFmt numFmtId="202" formatCode="#,##0.0_);[Red]\(#,##0.0\)"/>
    <numFmt numFmtId="203" formatCode="m&quot;月&quot;d&quot;日&quot;"/>
    <numFmt numFmtId="204" formatCode="#,##0.000_);\(#,##0.000\)"/>
    <numFmt numFmtId="205" formatCode="0.0_);[Red]\(0.0\)"/>
    <numFmt numFmtId="206" formatCode="_-* #,##0.000_-;\-* #,##0.000_-;_-* &quot;-&quot;_-;_-@_-"/>
    <numFmt numFmtId="207" formatCode="_-* #,##0.0_-;\-* #,##0.0_-;_-* &quot;-&quot;_-;_-@_-"/>
    <numFmt numFmtId="208" formatCode="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_-[$$-404]* #,##0.00_-;\-[$$-404]* #,##0.00_-;_-[$$-404]* &quot;-&quot;??_-;_-@_-"/>
    <numFmt numFmtId="213" formatCode="_-* #,##0.00\ [$CHF-100C]_-;\-* #,##0.00\ [$CHF-100C]_-;_-* &quot;-&quot;??\ [$CHF-100C]_-;_-@_-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9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標楷體"/>
      <family val="4"/>
    </font>
    <font>
      <sz val="16"/>
      <color indexed="8"/>
      <name val="標楷體"/>
      <family val="4"/>
    </font>
    <font>
      <sz val="16"/>
      <name val="Times New Roman"/>
      <family val="1"/>
    </font>
    <font>
      <sz val="9"/>
      <name val="Times New Roman"/>
      <family val="1"/>
    </font>
    <font>
      <sz val="16"/>
      <name val="Times New Roman CE"/>
      <family val="1"/>
    </font>
    <font>
      <sz val="16"/>
      <name val="新細明體"/>
      <family val="1"/>
    </font>
    <font>
      <sz val="14"/>
      <name val="新細明體"/>
      <family val="1"/>
    </font>
    <font>
      <sz val="12"/>
      <name val="新細明體"/>
      <family val="1"/>
    </font>
    <font>
      <sz val="8"/>
      <name val="Times New Roman"/>
      <family val="1"/>
    </font>
    <font>
      <sz val="14"/>
      <color indexed="8"/>
      <name val="新細明體"/>
      <family val="1"/>
    </font>
    <font>
      <b/>
      <sz val="9"/>
      <name val="Times New Roman"/>
      <family val="1"/>
    </font>
    <font>
      <b/>
      <sz val="16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18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4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3" fontId="6" fillId="0" borderId="0" xfId="0" applyNumberFormat="1" applyFont="1" applyAlignment="1" quotePrefix="1">
      <alignment horizontal="left" vertical="center"/>
    </xf>
    <xf numFmtId="43" fontId="6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88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7" fontId="6" fillId="0" borderId="0" xfId="0" applyNumberFormat="1" applyFont="1" applyAlignment="1">
      <alignment vertical="center"/>
    </xf>
    <xf numFmtId="195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Alignment="1">
      <alignment horizontal="center" vertical="center"/>
    </xf>
    <xf numFmtId="188" fontId="6" fillId="0" borderId="0" xfId="0" applyNumberFormat="1" applyFont="1" applyBorder="1" applyAlignment="1" quotePrefix="1">
      <alignment horizontal="right" vertical="center"/>
    </xf>
    <xf numFmtId="37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83" fontId="9" fillId="0" borderId="0" xfId="35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3" fontId="9" fillId="0" borderId="10" xfId="35" applyFont="1" applyBorder="1" applyAlignment="1">
      <alignment horizontal="center" vertical="center" wrapText="1"/>
    </xf>
    <xf numFmtId="183" fontId="9" fillId="0" borderId="10" xfId="35" applyFont="1" applyBorder="1" applyAlignment="1">
      <alignment horizontal="center" vertical="center"/>
    </xf>
    <xf numFmtId="4" fontId="10" fillId="0" borderId="0" xfId="0" applyNumberFormat="1" applyFont="1" applyAlignment="1" quotePrefix="1">
      <alignment vertical="center"/>
    </xf>
    <xf numFmtId="195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95" fontId="7" fillId="0" borderId="0" xfId="0" applyNumberFormat="1" applyFont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/>
    </xf>
    <xf numFmtId="4" fontId="6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Continuous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183" fontId="9" fillId="0" borderId="0" xfId="35" applyFont="1" applyBorder="1" applyAlignment="1">
      <alignment horizontal="center" vertic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Continuous" vertical="center"/>
    </xf>
    <xf numFmtId="3" fontId="6" fillId="0" borderId="13" xfId="0" applyNumberFormat="1" applyFont="1" applyBorder="1" applyAlignment="1">
      <alignment horizontal="centerContinuous" vertical="center"/>
    </xf>
    <xf numFmtId="3" fontId="6" fillId="0" borderId="14" xfId="0" applyNumberFormat="1" applyFont="1" applyBorder="1" applyAlignment="1">
      <alignment horizontal="centerContinuous" vertical="center"/>
    </xf>
    <xf numFmtId="3" fontId="6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188" fontId="9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186" fontId="6" fillId="0" borderId="0" xfId="0" applyNumberFormat="1" applyFont="1" applyFill="1" applyAlignment="1">
      <alignment vertical="center"/>
    </xf>
    <xf numFmtId="186" fontId="6" fillId="0" borderId="0" xfId="0" applyNumberFormat="1" applyFont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4" fontId="6" fillId="0" borderId="15" xfId="0" applyNumberFormat="1" applyFont="1" applyBorder="1" applyAlignment="1">
      <alignment horizontal="centerContinuous" vertical="center"/>
    </xf>
    <xf numFmtId="183" fontId="9" fillId="0" borderId="0" xfId="35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horizontal="center" vertical="center"/>
    </xf>
    <xf numFmtId="190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6" fontId="7" fillId="0" borderId="0" xfId="0" applyNumberFormat="1" applyFont="1" applyFill="1" applyAlignment="1">
      <alignment/>
    </xf>
    <xf numFmtId="186" fontId="7" fillId="0" borderId="0" xfId="0" applyNumberFormat="1" applyFont="1" applyAlignment="1">
      <alignment/>
    </xf>
    <xf numFmtId="43" fontId="8" fillId="0" borderId="0" xfId="0" applyNumberFormat="1" applyFont="1" applyAlignment="1">
      <alignment vertical="center"/>
    </xf>
    <xf numFmtId="43" fontId="8" fillId="0" borderId="0" xfId="0" applyNumberFormat="1" applyFont="1" applyBorder="1" applyAlignment="1" quotePrefix="1">
      <alignment horizontal="right" vertical="center"/>
    </xf>
    <xf numFmtId="43" fontId="8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 quotePrefix="1">
      <alignment horizontal="right" vertical="center"/>
    </xf>
    <xf numFmtId="43" fontId="6" fillId="0" borderId="10" xfId="0" applyNumberFormat="1" applyFont="1" applyBorder="1" applyAlignment="1">
      <alignment vertical="center"/>
    </xf>
    <xf numFmtId="43" fontId="6" fillId="0" borderId="10" xfId="0" applyNumberFormat="1" applyFont="1" applyBorder="1" applyAlignment="1">
      <alignment horizontal="right" vertical="center"/>
    </xf>
    <xf numFmtId="43" fontId="9" fillId="0" borderId="0" xfId="0" applyNumberFormat="1" applyFont="1" applyBorder="1" applyAlignment="1" quotePrefix="1">
      <alignment horizontal="center" vertical="center" wrapText="1"/>
    </xf>
    <xf numFmtId="43" fontId="9" fillId="0" borderId="0" xfId="0" applyNumberFormat="1" applyFont="1" applyAlignment="1">
      <alignment horizontal="center" vertical="center"/>
    </xf>
    <xf numFmtId="43" fontId="6" fillId="0" borderId="0" xfId="0" applyNumberFormat="1" applyFont="1" applyFill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43" fontId="6" fillId="0" borderId="0" xfId="0" applyNumberFormat="1" applyFont="1" applyBorder="1" applyAlignment="1">
      <alignment horizontal="center" vertical="center"/>
    </xf>
    <xf numFmtId="43" fontId="13" fillId="0" borderId="0" xfId="0" applyNumberFormat="1" applyFont="1" applyAlignment="1">
      <alignment/>
    </xf>
    <xf numFmtId="43" fontId="7" fillId="0" borderId="0" xfId="0" applyNumberFormat="1" applyFont="1" applyFill="1" applyAlignment="1">
      <alignment/>
    </xf>
    <xf numFmtId="43" fontId="6" fillId="0" borderId="0" xfId="0" applyNumberFormat="1" applyFont="1" applyFill="1" applyAlignment="1">
      <alignment horizontal="center" vertical="center"/>
    </xf>
    <xf numFmtId="192" fontId="8" fillId="0" borderId="0" xfId="0" applyNumberFormat="1" applyFont="1" applyAlignment="1">
      <alignment vertical="center"/>
    </xf>
    <xf numFmtId="192" fontId="7" fillId="0" borderId="0" xfId="0" applyNumberFormat="1" applyFont="1" applyAlignment="1">
      <alignment vertical="center"/>
    </xf>
    <xf numFmtId="192" fontId="8" fillId="0" borderId="0" xfId="0" applyNumberFormat="1" applyFont="1" applyBorder="1" applyAlignment="1">
      <alignment vertical="center"/>
    </xf>
    <xf numFmtId="192" fontId="6" fillId="0" borderId="0" xfId="0" applyNumberFormat="1" applyFont="1" applyAlignment="1">
      <alignment vertical="center"/>
    </xf>
    <xf numFmtId="192" fontId="6" fillId="0" borderId="0" xfId="0" applyNumberFormat="1" applyFont="1" applyBorder="1" applyAlignment="1" quotePrefix="1">
      <alignment horizontal="right" vertical="center"/>
    </xf>
    <xf numFmtId="192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192" fontId="7" fillId="0" borderId="0" xfId="0" applyNumberFormat="1" applyFont="1" applyAlignment="1">
      <alignment/>
    </xf>
    <xf numFmtId="192" fontId="9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192" fontId="9" fillId="0" borderId="18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192" fontId="6" fillId="0" borderId="12" xfId="0" applyNumberFormat="1" applyFont="1" applyBorder="1" applyAlignment="1">
      <alignment horizontal="center" vertical="center"/>
    </xf>
    <xf numFmtId="192" fontId="9" fillId="0" borderId="1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 vertical="center"/>
    </xf>
    <xf numFmtId="41" fontId="8" fillId="0" borderId="0" xfId="0" applyNumberFormat="1" applyFont="1" applyAlignment="1" quotePrefix="1">
      <alignment horizontal="right" vertical="center"/>
    </xf>
    <xf numFmtId="41" fontId="7" fillId="0" borderId="0" xfId="0" applyNumberFormat="1" applyFont="1" applyAlignment="1">
      <alignment/>
    </xf>
    <xf numFmtId="41" fontId="8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 quotePrefix="1">
      <alignment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/>
    </xf>
    <xf numFmtId="41" fontId="10" fillId="0" borderId="0" xfId="0" applyNumberFormat="1" applyFont="1" applyBorder="1" applyAlignment="1" quotePrefix="1">
      <alignment vertical="center"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8" fillId="0" borderId="0" xfId="0" applyFont="1" applyAlignment="1" quotePrefix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 quotePrefix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quotePrefix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94" fontId="9" fillId="0" borderId="0" xfId="35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194" fontId="9" fillId="0" borderId="10" xfId="35" applyNumberFormat="1" applyFont="1" applyBorder="1" applyAlignment="1">
      <alignment horizontal="center" vertical="center"/>
    </xf>
    <xf numFmtId="194" fontId="9" fillId="0" borderId="0" xfId="35" applyNumberFormat="1" applyFont="1" applyBorder="1" applyAlignment="1">
      <alignment horizontal="center" vertical="center" shrinkToFit="1"/>
    </xf>
    <xf numFmtId="37" fontId="8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center" vertical="center"/>
    </xf>
    <xf numFmtId="37" fontId="6" fillId="0" borderId="0" xfId="0" applyNumberFormat="1" applyFont="1" applyBorder="1" applyAlignment="1">
      <alignment horizontal="center" vertical="center"/>
    </xf>
    <xf numFmtId="194" fontId="9" fillId="0" borderId="0" xfId="35" applyNumberFormat="1" applyFont="1" applyBorder="1" applyAlignment="1" quotePrefix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188" fontId="9" fillId="0" borderId="10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Border="1" applyAlignment="1">
      <alignment horizontal="left"/>
    </xf>
    <xf numFmtId="37" fontId="6" fillId="0" borderId="0" xfId="0" applyNumberFormat="1" applyFont="1" applyAlignment="1">
      <alignment/>
    </xf>
    <xf numFmtId="37" fontId="10" fillId="0" borderId="0" xfId="0" applyNumberFormat="1" applyFont="1" applyAlignment="1" quotePrefix="1">
      <alignment vertical="center"/>
    </xf>
    <xf numFmtId="37" fontId="6" fillId="0" borderId="0" xfId="0" applyNumberFormat="1" applyFont="1" applyAlignment="1">
      <alignment horizontal="left" vertical="center"/>
    </xf>
    <xf numFmtId="37" fontId="6" fillId="0" borderId="0" xfId="0" applyNumberFormat="1" applyFont="1" applyBorder="1" applyAlignment="1">
      <alignment vertical="center"/>
    </xf>
    <xf numFmtId="37" fontId="10" fillId="0" borderId="0" xfId="0" applyNumberFormat="1" applyFont="1" applyAlignment="1">
      <alignment vertical="center"/>
    </xf>
    <xf numFmtId="37" fontId="8" fillId="0" borderId="0" xfId="0" applyNumberFormat="1" applyFont="1" applyAlignment="1">
      <alignment horizontal="centerContinuous" vertical="center"/>
    </xf>
    <xf numFmtId="37" fontId="8" fillId="0" borderId="0" xfId="0" applyNumberFormat="1" applyFont="1" applyAlignment="1" quotePrefix="1">
      <alignment horizontal="centerContinuous" vertical="center"/>
    </xf>
    <xf numFmtId="37" fontId="6" fillId="0" borderId="19" xfId="0" applyNumberFormat="1" applyFont="1" applyBorder="1" applyAlignment="1">
      <alignment horizontal="centerContinuous" vertical="center"/>
    </xf>
    <xf numFmtId="37" fontId="6" fillId="0" borderId="20" xfId="0" applyNumberFormat="1" applyFont="1" applyBorder="1" applyAlignment="1">
      <alignment horizontal="center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94" fontId="9" fillId="0" borderId="10" xfId="35" applyNumberFormat="1" applyFont="1" applyBorder="1" applyAlignment="1" quotePrefix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37" fontId="14" fillId="0" borderId="0" xfId="0" applyNumberFormat="1" applyFont="1" applyBorder="1" applyAlignment="1" quotePrefix="1">
      <alignment horizontal="centerContinuous" vertical="center"/>
    </xf>
    <xf numFmtId="37" fontId="8" fillId="0" borderId="0" xfId="0" applyNumberFormat="1" applyFont="1" applyBorder="1" applyAlignment="1">
      <alignment horizontal="centerContinuous" vertical="center"/>
    </xf>
    <xf numFmtId="37" fontId="6" fillId="0" borderId="19" xfId="0" applyNumberFormat="1" applyFont="1" applyBorder="1" applyAlignment="1" quotePrefix="1">
      <alignment horizontal="centerContinuous" vertical="center"/>
    </xf>
    <xf numFmtId="37" fontId="6" fillId="0" borderId="14" xfId="0" applyNumberFormat="1" applyFont="1" applyBorder="1" applyAlignment="1">
      <alignment horizontal="centerContinuous" vertical="center"/>
    </xf>
    <xf numFmtId="37" fontId="6" fillId="0" borderId="0" xfId="0" applyNumberFormat="1" applyFont="1" applyBorder="1" applyAlignment="1">
      <alignment/>
    </xf>
    <xf numFmtId="4" fontId="16" fillId="0" borderId="0" xfId="0" applyNumberFormat="1" applyFont="1" applyAlignment="1">
      <alignment horizontal="right" vertical="center"/>
    </xf>
    <xf numFmtId="4" fontId="16" fillId="0" borderId="12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Continuous" vertical="center"/>
    </xf>
    <xf numFmtId="3" fontId="16" fillId="0" borderId="13" xfId="0" applyNumberFormat="1" applyFont="1" applyBorder="1" applyAlignment="1">
      <alignment horizontal="centerContinuous" vertical="center"/>
    </xf>
    <xf numFmtId="4" fontId="6" fillId="0" borderId="11" xfId="0" applyNumberFormat="1" applyFont="1" applyBorder="1" applyAlignment="1">
      <alignment horizontal="centerContinuous" vertical="center"/>
    </xf>
    <xf numFmtId="4" fontId="16" fillId="0" borderId="18" xfId="0" applyNumberFormat="1" applyFont="1" applyBorder="1" applyAlignment="1">
      <alignment horizontal="centerContinuous" vertical="center"/>
    </xf>
    <xf numFmtId="4" fontId="6" fillId="0" borderId="23" xfId="0" applyNumberFormat="1" applyFont="1" applyBorder="1" applyAlignment="1">
      <alignment horizontal="centerContinuous" vertical="center"/>
    </xf>
    <xf numFmtId="186" fontId="6" fillId="0" borderId="23" xfId="0" applyNumberFormat="1" applyFont="1" applyBorder="1" applyAlignment="1">
      <alignment horizontal="centerContinuous" vertical="center"/>
    </xf>
    <xf numFmtId="186" fontId="6" fillId="0" borderId="23" xfId="0" applyNumberFormat="1" applyFont="1" applyFill="1" applyBorder="1" applyAlignment="1">
      <alignment horizontal="centerContinuous" vertical="center"/>
    </xf>
    <xf numFmtId="0" fontId="6" fillId="0" borderId="21" xfId="0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Continuous" vertical="center"/>
    </xf>
    <xf numFmtId="4" fontId="6" fillId="0" borderId="13" xfId="0" applyNumberFormat="1" applyFont="1" applyBorder="1" applyAlignment="1">
      <alignment horizontal="centerContinuous" vertical="center"/>
    </xf>
    <xf numFmtId="186" fontId="6" fillId="0" borderId="13" xfId="0" applyNumberFormat="1" applyFont="1" applyFill="1" applyBorder="1" applyAlignment="1">
      <alignment horizontal="centerContinuous" vertical="center"/>
    </xf>
    <xf numFmtId="186" fontId="6" fillId="0" borderId="13" xfId="0" applyNumberFormat="1" applyFont="1" applyBorder="1" applyAlignment="1">
      <alignment horizontal="centerContinuous" vertical="center"/>
    </xf>
    <xf numFmtId="4" fontId="16" fillId="0" borderId="0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horizontal="centerContinuous" vertical="center"/>
    </xf>
    <xf numFmtId="4" fontId="16" fillId="0" borderId="2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 quotePrefix="1">
      <alignment horizontal="centerContinuous" vertical="center"/>
    </xf>
    <xf numFmtId="3" fontId="8" fillId="0" borderId="0" xfId="0" applyNumberFormat="1" applyFont="1" applyAlignment="1">
      <alignment horizontal="centerContinuous" vertical="center"/>
    </xf>
    <xf numFmtId="186" fontId="8" fillId="0" borderId="0" xfId="0" applyNumberFormat="1" applyFont="1" applyFill="1" applyAlignment="1">
      <alignment horizontal="centerContinuous" vertical="center"/>
    </xf>
    <xf numFmtId="186" fontId="8" fillId="0" borderId="0" xfId="0" applyNumberFormat="1" applyFont="1" applyAlignment="1">
      <alignment horizontal="centerContinuous" vertical="center"/>
    </xf>
    <xf numFmtId="43" fontId="6" fillId="0" borderId="10" xfId="0" applyNumberFormat="1" applyFont="1" applyBorder="1" applyAlignment="1">
      <alignment horizontal="center" vertical="center"/>
    </xf>
    <xf numFmtId="43" fontId="6" fillId="0" borderId="0" xfId="0" applyNumberFormat="1" applyFont="1" applyBorder="1" applyAlignment="1">
      <alignment horizontal="centerContinuous" vertical="center"/>
    </xf>
    <xf numFmtId="43" fontId="6" fillId="0" borderId="11" xfId="0" applyNumberFormat="1" applyFont="1" applyBorder="1" applyAlignment="1">
      <alignment horizontal="centerContinuous" vertical="center"/>
    </xf>
    <xf numFmtId="43" fontId="6" fillId="0" borderId="27" xfId="0" applyNumberFormat="1" applyFont="1" applyBorder="1" applyAlignment="1">
      <alignment horizontal="centerContinuous" vertical="center"/>
    </xf>
    <xf numFmtId="43" fontId="6" fillId="0" borderId="25" xfId="0" applyNumberFormat="1" applyFont="1" applyBorder="1" applyAlignment="1">
      <alignment horizontal="centerContinuous" vertical="center"/>
    </xf>
    <xf numFmtId="43" fontId="6" fillId="0" borderId="23" xfId="0" applyNumberFormat="1" applyFont="1" applyBorder="1" applyAlignment="1">
      <alignment horizontal="centerContinuous" vertical="center"/>
    </xf>
    <xf numFmtId="43" fontId="16" fillId="0" borderId="12" xfId="0" applyNumberFormat="1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left" vertical="center"/>
    </xf>
    <xf numFmtId="43" fontId="0" fillId="0" borderId="0" xfId="0" applyNumberFormat="1" applyAlignment="1">
      <alignment vertical="center"/>
    </xf>
    <xf numFmtId="43" fontId="16" fillId="0" borderId="0" xfId="0" applyNumberFormat="1" applyFont="1" applyBorder="1" applyAlignment="1">
      <alignment horizontal="right" vertical="center"/>
    </xf>
    <xf numFmtId="43" fontId="16" fillId="0" borderId="10" xfId="0" applyNumberFormat="1" applyFont="1" applyBorder="1" applyAlignment="1">
      <alignment horizontal="right" vertical="center"/>
    </xf>
    <xf numFmtId="43" fontId="16" fillId="0" borderId="17" xfId="0" applyNumberFormat="1" applyFont="1" applyBorder="1" applyAlignment="1">
      <alignment horizontal="center" vertical="center" wrapText="1"/>
    </xf>
    <xf numFmtId="43" fontId="8" fillId="0" borderId="0" xfId="0" applyNumberFormat="1" applyFont="1" applyAlignment="1">
      <alignment horizontal="centerContinuous" vertical="center"/>
    </xf>
    <xf numFmtId="43" fontId="7" fillId="0" borderId="0" xfId="0" applyNumberFormat="1" applyFont="1" applyAlignment="1">
      <alignment horizontal="centerContinuous" vertical="center"/>
    </xf>
    <xf numFmtId="43" fontId="8" fillId="0" borderId="0" xfId="0" applyNumberFormat="1" applyFont="1" applyBorder="1" applyAlignment="1" quotePrefix="1">
      <alignment horizontal="centerContinuous" vertical="center"/>
    </xf>
    <xf numFmtId="43" fontId="18" fillId="0" borderId="0" xfId="0" applyNumberFormat="1" applyFont="1" applyBorder="1" applyAlignment="1" quotePrefix="1">
      <alignment horizontal="centerContinuous" vertical="center"/>
    </xf>
    <xf numFmtId="43" fontId="16" fillId="0" borderId="0" xfId="0" applyNumberFormat="1" applyFont="1" applyAlignment="1">
      <alignment horizontal="centerContinuous" vertical="center"/>
    </xf>
    <xf numFmtId="43" fontId="6" fillId="0" borderId="0" xfId="0" applyNumberFormat="1" applyFont="1" applyAlignment="1">
      <alignment horizontal="centerContinuous" vertical="center"/>
    </xf>
    <xf numFmtId="43" fontId="8" fillId="0" borderId="0" xfId="0" applyNumberFormat="1" applyFont="1" applyFill="1" applyBorder="1" applyAlignment="1">
      <alignment horizontal="centerContinuous" vertical="center"/>
    </xf>
    <xf numFmtId="43" fontId="8" fillId="0" borderId="0" xfId="0" applyNumberFormat="1" applyFont="1" applyAlignment="1" quotePrefix="1">
      <alignment horizontal="centerContinuous" vertical="center"/>
    </xf>
    <xf numFmtId="43" fontId="6" fillId="0" borderId="11" xfId="0" applyNumberFormat="1" applyFont="1" applyFill="1" applyBorder="1" applyAlignment="1">
      <alignment horizontal="centerContinuous" vertical="center"/>
    </xf>
    <xf numFmtId="43" fontId="16" fillId="0" borderId="12" xfId="0" applyNumberFormat="1" applyFont="1" applyFill="1" applyBorder="1" applyAlignment="1">
      <alignment horizontal="center" vertical="center" wrapText="1"/>
    </xf>
    <xf numFmtId="43" fontId="16" fillId="0" borderId="17" xfId="0" applyNumberFormat="1" applyFont="1" applyFill="1" applyBorder="1" applyAlignment="1">
      <alignment horizontal="center" vertical="center" wrapText="1"/>
    </xf>
    <xf numFmtId="43" fontId="9" fillId="0" borderId="0" xfId="0" applyNumberFormat="1" applyFont="1" applyBorder="1" applyAlignment="1">
      <alignment horizontal="center" vertical="center"/>
    </xf>
    <xf numFmtId="43" fontId="6" fillId="0" borderId="16" xfId="0" applyNumberFormat="1" applyFont="1" applyBorder="1" applyAlignment="1">
      <alignment horizontal="centerContinuous" vertical="center"/>
    </xf>
    <xf numFmtId="43" fontId="16" fillId="0" borderId="26" xfId="0" applyNumberFormat="1" applyFont="1" applyBorder="1" applyAlignment="1">
      <alignment horizontal="center" vertical="center" wrapText="1"/>
    </xf>
    <xf numFmtId="183" fontId="9" fillId="0" borderId="21" xfId="35" applyFont="1" applyBorder="1" applyAlignment="1">
      <alignment horizontal="center" vertical="center" wrapText="1"/>
    </xf>
    <xf numFmtId="195" fontId="6" fillId="0" borderId="27" xfId="0" applyNumberFormat="1" applyFont="1" applyBorder="1" applyAlignment="1">
      <alignment horizontal="centerContinuous" vertical="center"/>
    </xf>
    <xf numFmtId="188" fontId="6" fillId="0" borderId="25" xfId="0" applyNumberFormat="1" applyFont="1" applyBorder="1" applyAlignment="1">
      <alignment horizontal="centerContinuous" vertical="center"/>
    </xf>
    <xf numFmtId="195" fontId="6" fillId="0" borderId="25" xfId="0" applyNumberFormat="1" applyFont="1" applyBorder="1" applyAlignment="1">
      <alignment horizontal="centerContinuous" vertical="center"/>
    </xf>
    <xf numFmtId="188" fontId="6" fillId="0" borderId="23" xfId="0" applyNumberFormat="1" applyFont="1" applyBorder="1" applyAlignment="1">
      <alignment horizontal="centerContinuous" vertical="center"/>
    </xf>
    <xf numFmtId="188" fontId="6" fillId="0" borderId="27" xfId="0" applyNumberFormat="1" applyFont="1" applyBorder="1" applyAlignment="1">
      <alignment horizontal="centerContinuous" vertical="center"/>
    </xf>
    <xf numFmtId="195" fontId="6" fillId="0" borderId="23" xfId="0" applyNumberFormat="1" applyFont="1" applyBorder="1" applyAlignment="1">
      <alignment horizontal="centerContinuous" vertical="center"/>
    </xf>
    <xf numFmtId="188" fontId="8" fillId="0" borderId="0" xfId="0" applyNumberFormat="1" applyFont="1" applyBorder="1" applyAlignment="1" quotePrefix="1">
      <alignment horizontal="centerContinuous" vertical="center"/>
    </xf>
    <xf numFmtId="188" fontId="8" fillId="0" borderId="0" xfId="0" applyNumberFormat="1" applyFont="1" applyAlignment="1">
      <alignment horizontal="centerContinuous" vertical="center"/>
    </xf>
    <xf numFmtId="195" fontId="8" fillId="0" borderId="0" xfId="0" applyNumberFormat="1" applyFont="1" applyAlignment="1">
      <alignment horizontal="centerContinuous" vertical="center"/>
    </xf>
    <xf numFmtId="188" fontId="19" fillId="0" borderId="0" xfId="0" applyNumberFormat="1" applyFont="1" applyBorder="1" applyAlignment="1" quotePrefix="1">
      <alignment horizontal="centerContinuous" vertical="center"/>
    </xf>
    <xf numFmtId="195" fontId="16" fillId="0" borderId="12" xfId="0" applyNumberFormat="1" applyFont="1" applyBorder="1" applyAlignment="1">
      <alignment horizontal="center" vertical="center" wrapText="1"/>
    </xf>
    <xf numFmtId="188" fontId="16" fillId="0" borderId="12" xfId="0" applyNumberFormat="1" applyFont="1" applyBorder="1" applyAlignment="1">
      <alignment horizontal="center" vertical="center" wrapText="1"/>
    </xf>
    <xf numFmtId="0" fontId="16" fillId="0" borderId="11" xfId="0" applyFont="1" applyBorder="1" applyAlignment="1" quotePrefix="1">
      <alignment horizontal="center" vertical="center"/>
    </xf>
    <xf numFmtId="195" fontId="6" fillId="0" borderId="28" xfId="0" applyNumberFormat="1" applyFont="1" applyBorder="1" applyAlignment="1">
      <alignment horizontal="centerContinuous" vertical="center"/>
    </xf>
    <xf numFmtId="188" fontId="6" fillId="0" borderId="25" xfId="0" applyNumberFormat="1" applyFont="1" applyBorder="1" applyAlignment="1" quotePrefix="1">
      <alignment horizontal="centerContinuous" vertical="center"/>
    </xf>
    <xf numFmtId="188" fontId="6" fillId="0" borderId="15" xfId="0" applyNumberFormat="1" applyFont="1" applyBorder="1" applyAlignment="1">
      <alignment horizontal="centerContinuous" vertical="center"/>
    </xf>
    <xf numFmtId="195" fontId="6" fillId="0" borderId="15" xfId="0" applyNumberFormat="1" applyFont="1" applyBorder="1" applyAlignment="1">
      <alignment horizontal="centerContinuous" vertical="center"/>
    </xf>
    <xf numFmtId="195" fontId="16" fillId="0" borderId="29" xfId="0" applyNumberFormat="1" applyFont="1" applyBorder="1" applyAlignment="1">
      <alignment horizontal="centerContinuous" vertical="center"/>
    </xf>
    <xf numFmtId="195" fontId="16" fillId="0" borderId="18" xfId="0" applyNumberFormat="1" applyFont="1" applyBorder="1" applyAlignment="1">
      <alignment horizontal="centerContinuous" vertical="center"/>
    </xf>
    <xf numFmtId="188" fontId="16" fillId="0" borderId="29" xfId="0" applyNumberFormat="1" applyFont="1" applyBorder="1" applyAlignment="1">
      <alignment horizontal="centerContinuous" vertical="center"/>
    </xf>
    <xf numFmtId="188" fontId="16" fillId="0" borderId="10" xfId="0" applyNumberFormat="1" applyFont="1" applyBorder="1" applyAlignment="1">
      <alignment horizontal="center" vertical="center" wrapText="1"/>
    </xf>
    <xf numFmtId="188" fontId="16" fillId="0" borderId="18" xfId="0" applyNumberFormat="1" applyFont="1" applyBorder="1" applyAlignment="1">
      <alignment horizontal="centerContinuous" vertical="center"/>
    </xf>
    <xf numFmtId="195" fontId="16" fillId="0" borderId="26" xfId="0" applyNumberFormat="1" applyFont="1" applyBorder="1" applyAlignment="1">
      <alignment horizontal="center" vertical="center" wrapText="1"/>
    </xf>
    <xf numFmtId="188" fontId="16" fillId="0" borderId="17" xfId="0" applyNumberFormat="1" applyFont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centerContinuous" vertical="center"/>
    </xf>
    <xf numFmtId="192" fontId="6" fillId="0" borderId="11" xfId="0" applyNumberFormat="1" applyFont="1" applyBorder="1" applyAlignment="1">
      <alignment horizontal="centerContinuous" vertical="center"/>
    </xf>
    <xf numFmtId="192" fontId="6" fillId="0" borderId="16" xfId="0" applyNumberFormat="1" applyFont="1" applyBorder="1" applyAlignment="1">
      <alignment horizontal="centerContinuous" vertical="center"/>
    </xf>
    <xf numFmtId="192" fontId="6" fillId="0" borderId="0" xfId="0" applyNumberFormat="1" applyFont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/>
    </xf>
    <xf numFmtId="192" fontId="6" fillId="0" borderId="21" xfId="0" applyNumberFormat="1" applyFont="1" applyBorder="1" applyAlignment="1">
      <alignment horizontal="center" vertical="center"/>
    </xf>
    <xf numFmtId="192" fontId="6" fillId="0" borderId="23" xfId="0" applyNumberFormat="1" applyFont="1" applyBorder="1" applyAlignment="1">
      <alignment horizontal="centerContinuous" vertical="center"/>
    </xf>
    <xf numFmtId="192" fontId="16" fillId="0" borderId="11" xfId="0" applyNumberFormat="1" applyFont="1" applyBorder="1" applyAlignment="1" quotePrefix="1">
      <alignment horizontal="center" vertical="center"/>
    </xf>
    <xf numFmtId="192" fontId="16" fillId="0" borderId="15" xfId="0" applyNumberFormat="1" applyFont="1" applyBorder="1" applyAlignment="1" quotePrefix="1">
      <alignment horizontal="center" vertical="center"/>
    </xf>
    <xf numFmtId="192" fontId="8" fillId="0" borderId="0" xfId="0" applyNumberFormat="1" applyFont="1" applyAlignment="1">
      <alignment horizontal="centerContinuous" vertical="center"/>
    </xf>
    <xf numFmtId="192" fontId="8" fillId="0" borderId="0" xfId="0" applyNumberFormat="1" applyFont="1" applyBorder="1" applyAlignment="1" quotePrefix="1">
      <alignment horizontal="centerContinuous" vertical="center"/>
    </xf>
    <xf numFmtId="192" fontId="7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8" fontId="6" fillId="0" borderId="0" xfId="0" applyNumberFormat="1" applyFont="1" applyAlignment="1">
      <alignment horizontal="centerContinuous" vertical="center"/>
    </xf>
    <xf numFmtId="195" fontId="6" fillId="0" borderId="0" xfId="0" applyNumberFormat="1" applyFont="1" applyAlignment="1">
      <alignment horizontal="centerContinuous" vertical="center"/>
    </xf>
    <xf numFmtId="192" fontId="18" fillId="0" borderId="0" xfId="0" applyNumberFormat="1" applyFont="1" applyBorder="1" applyAlignment="1" quotePrefix="1">
      <alignment horizontal="centerContinuous" vertical="center"/>
    </xf>
    <xf numFmtId="192" fontId="6" fillId="0" borderId="0" xfId="0" applyNumberFormat="1" applyFont="1" applyAlignment="1">
      <alignment horizontal="centerContinuous" vertical="center"/>
    </xf>
    <xf numFmtId="192" fontId="0" fillId="0" borderId="0" xfId="0" applyNumberFormat="1" applyAlignment="1">
      <alignment horizontal="centerContinuous" vertical="center"/>
    </xf>
    <xf numFmtId="41" fontId="8" fillId="0" borderId="0" xfId="0" applyNumberFormat="1" applyFont="1" applyAlignment="1">
      <alignment horizontal="centerContinuous"/>
    </xf>
    <xf numFmtId="41" fontId="8" fillId="0" borderId="0" xfId="0" applyNumberFormat="1" applyFont="1" applyAlignment="1">
      <alignment horizontal="centerContinuous" vertical="center"/>
    </xf>
    <xf numFmtId="41" fontId="8" fillId="0" borderId="0" xfId="0" applyNumberFormat="1" applyFont="1" applyAlignment="1" quotePrefix="1">
      <alignment horizontal="centerContinuous" vertical="center"/>
    </xf>
    <xf numFmtId="41" fontId="7" fillId="0" borderId="0" xfId="0" applyNumberFormat="1" applyFont="1" applyAlignment="1">
      <alignment horizontal="centerContinuous"/>
    </xf>
    <xf numFmtId="41" fontId="16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horizontal="centerContinuous" vertical="center"/>
    </xf>
    <xf numFmtId="41" fontId="6" fillId="0" borderId="11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Continuous" vertical="center"/>
    </xf>
    <xf numFmtId="41" fontId="6" fillId="0" borderId="23" xfId="0" applyNumberFormat="1" applyFont="1" applyBorder="1" applyAlignment="1">
      <alignment vertical="center"/>
    </xf>
    <xf numFmtId="41" fontId="16" fillId="0" borderId="11" xfId="0" applyNumberFormat="1" applyFont="1" applyBorder="1" applyAlignment="1" quotePrefix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16" fillId="0" borderId="26" xfId="0" applyNumberFormat="1" applyFont="1" applyBorder="1" applyAlignment="1">
      <alignment horizontal="center" vertical="center"/>
    </xf>
    <xf numFmtId="41" fontId="16" fillId="0" borderId="17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0" xfId="0" applyFont="1" applyBorder="1" applyAlignment="1" quotePrefix="1">
      <alignment horizontal="left" vertical="center"/>
    </xf>
    <xf numFmtId="0" fontId="20" fillId="0" borderId="0" xfId="0" applyFont="1" applyAlignment="1" quotePrefix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21" fillId="0" borderId="12" xfId="0" applyFont="1" applyBorder="1" applyAlignment="1">
      <alignment horizontal="center" vertical="center" wrapText="1"/>
    </xf>
    <xf numFmtId="37" fontId="6" fillId="0" borderId="10" xfId="0" applyNumberFormat="1" applyFont="1" applyBorder="1" applyAlignment="1" quotePrefix="1">
      <alignment horizontal="center" vertical="center"/>
    </xf>
    <xf numFmtId="37" fontId="6" fillId="0" borderId="30" xfId="0" applyNumberFormat="1" applyFont="1" applyBorder="1" applyAlignment="1">
      <alignment horizontal="center" vertical="center"/>
    </xf>
    <xf numFmtId="37" fontId="16" fillId="0" borderId="10" xfId="0" applyNumberFormat="1" applyFont="1" applyBorder="1" applyAlignment="1">
      <alignment horizontal="center" vertical="center"/>
    </xf>
    <xf numFmtId="37" fontId="16" fillId="0" borderId="12" xfId="0" applyNumberFormat="1" applyFont="1" applyBorder="1" applyAlignment="1">
      <alignment horizontal="center" vertical="center"/>
    </xf>
    <xf numFmtId="37" fontId="16" fillId="0" borderId="11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centerContinuous" vertical="center"/>
    </xf>
    <xf numFmtId="37" fontId="16" fillId="0" borderId="10" xfId="0" applyNumberFormat="1" applyFont="1" applyBorder="1" applyAlignment="1">
      <alignment horizontal="right" vertical="center"/>
    </xf>
    <xf numFmtId="37" fontId="19" fillId="0" borderId="0" xfId="0" applyNumberFormat="1" applyFont="1" applyAlignment="1">
      <alignment horizontal="centerContinuous" vertical="center"/>
    </xf>
    <xf numFmtId="37" fontId="16" fillId="0" borderId="0" xfId="0" applyNumberFormat="1" applyFont="1" applyBorder="1" applyAlignment="1">
      <alignment horizontal="right" vertical="center"/>
    </xf>
    <xf numFmtId="37" fontId="6" fillId="0" borderId="31" xfId="0" applyNumberFormat="1" applyFont="1" applyBorder="1" applyAlignment="1">
      <alignment horizontal="centerContinuous" vertical="center"/>
    </xf>
    <xf numFmtId="4" fontId="10" fillId="0" borderId="0" xfId="0" applyNumberFormat="1" applyFont="1" applyBorder="1" applyAlignment="1" quotePrefix="1">
      <alignment vertical="center"/>
    </xf>
    <xf numFmtId="37" fontId="16" fillId="0" borderId="26" xfId="0" applyNumberFormat="1" applyFont="1" applyBorder="1" applyAlignment="1">
      <alignment horizontal="center" vertical="center"/>
    </xf>
    <xf numFmtId="37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37" fontId="6" fillId="0" borderId="23" xfId="0" applyNumberFormat="1" applyFont="1" applyBorder="1" applyAlignment="1">
      <alignment horizontal="centerContinuous" vertical="center"/>
    </xf>
    <xf numFmtId="37" fontId="16" fillId="0" borderId="12" xfId="0" applyNumberFormat="1" applyFont="1" applyBorder="1" applyAlignment="1">
      <alignment horizontal="center" vertical="center" wrapText="1"/>
    </xf>
    <xf numFmtId="37" fontId="6" fillId="0" borderId="11" xfId="0" applyNumberFormat="1" applyFont="1" applyBorder="1" applyAlignment="1">
      <alignment horizontal="centerContinuous" vertical="center"/>
    </xf>
    <xf numFmtId="37" fontId="22" fillId="0" borderId="0" xfId="0" applyNumberFormat="1" applyFont="1" applyBorder="1" applyAlignment="1" quotePrefix="1">
      <alignment horizontal="centerContinuous" vertical="center"/>
    </xf>
    <xf numFmtId="37" fontId="6" fillId="0" borderId="25" xfId="0" applyNumberFormat="1" applyFont="1" applyBorder="1" applyAlignment="1">
      <alignment horizontal="centerContinuous" vertical="center"/>
    </xf>
    <xf numFmtId="4" fontId="16" fillId="0" borderId="0" xfId="0" applyNumberFormat="1" applyFont="1" applyBorder="1" applyAlignment="1">
      <alignment horizontal="center" vertical="center"/>
    </xf>
    <xf numFmtId="194" fontId="23" fillId="0" borderId="0" xfId="35" applyNumberFormat="1" applyFont="1" applyBorder="1" applyAlignment="1">
      <alignment horizontal="center" vertical="center"/>
    </xf>
    <xf numFmtId="37" fontId="10" fillId="0" borderId="0" xfId="0" applyNumberFormat="1" applyFont="1" applyAlignment="1" quotePrefix="1">
      <alignment horizontal="center" vertical="center"/>
    </xf>
    <xf numFmtId="188" fontId="16" fillId="0" borderId="26" xfId="0" applyNumberFormat="1" applyFont="1" applyBorder="1" applyAlignment="1">
      <alignment horizontal="center" vertical="center" wrapText="1"/>
    </xf>
    <xf numFmtId="195" fontId="6" fillId="0" borderId="32" xfId="0" applyNumberFormat="1" applyFont="1" applyBorder="1" applyAlignment="1">
      <alignment horizontal="centerContinuous" vertical="center"/>
    </xf>
    <xf numFmtId="188" fontId="6" fillId="0" borderId="20" xfId="0" applyNumberFormat="1" applyFont="1" applyBorder="1" applyAlignment="1">
      <alignment horizontal="centerContinuous" vertical="center"/>
    </xf>
    <xf numFmtId="192" fontId="6" fillId="0" borderId="33" xfId="0" applyNumberFormat="1" applyFont="1" applyBorder="1" applyAlignment="1">
      <alignment horizontal="centerContinuous" vertical="center"/>
    </xf>
    <xf numFmtId="188" fontId="16" fillId="0" borderId="34" xfId="0" applyNumberFormat="1" applyFont="1" applyBorder="1" applyAlignment="1">
      <alignment horizontal="center" vertical="center" wrapText="1"/>
    </xf>
    <xf numFmtId="43" fontId="6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43" fontId="9" fillId="0" borderId="21" xfId="0" applyNumberFormat="1" applyFont="1" applyBorder="1" applyAlignment="1" quotePrefix="1">
      <alignment horizontal="center" vertical="center" wrapText="1"/>
    </xf>
    <xf numFmtId="43" fontId="9" fillId="0" borderId="21" xfId="0" applyNumberFormat="1" applyFont="1" applyBorder="1" applyAlignment="1">
      <alignment horizontal="center" vertical="center"/>
    </xf>
    <xf numFmtId="43" fontId="16" fillId="0" borderId="11" xfId="0" applyNumberFormat="1" applyFont="1" applyBorder="1" applyAlignment="1">
      <alignment horizontal="center" vertical="center" wrapText="1"/>
    </xf>
    <xf numFmtId="43" fontId="16" fillId="0" borderId="35" xfId="0" applyNumberFormat="1" applyFont="1" applyBorder="1" applyAlignment="1">
      <alignment horizontal="center" vertical="center" wrapText="1"/>
    </xf>
    <xf numFmtId="43" fontId="7" fillId="0" borderId="36" xfId="0" applyNumberFormat="1" applyFont="1" applyBorder="1" applyAlignment="1">
      <alignment vertical="center"/>
    </xf>
    <xf numFmtId="43" fontId="7" fillId="0" borderId="36" xfId="0" applyNumberFormat="1" applyFont="1" applyBorder="1" applyAlignment="1">
      <alignment/>
    </xf>
    <xf numFmtId="43" fontId="7" fillId="0" borderId="36" xfId="0" applyNumberFormat="1" applyFont="1" applyFill="1" applyBorder="1" applyAlignment="1">
      <alignment/>
    </xf>
    <xf numFmtId="43" fontId="7" fillId="0" borderId="37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Continuous" vertical="center" wrapText="1"/>
    </xf>
    <xf numFmtId="0" fontId="16" fillId="0" borderId="2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183" fontId="9" fillId="0" borderId="35" xfId="35" applyFont="1" applyBorder="1" applyAlignment="1">
      <alignment horizontal="center" vertical="center" wrapText="1"/>
    </xf>
    <xf numFmtId="43" fontId="7" fillId="0" borderId="0" xfId="0" applyNumberFormat="1" applyFont="1" applyBorder="1" applyAlignment="1">
      <alignment vertical="center"/>
    </xf>
    <xf numFmtId="192" fontId="16" fillId="0" borderId="2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92" fontId="6" fillId="0" borderId="38" xfId="0" applyNumberFormat="1" applyFont="1" applyBorder="1" applyAlignment="1">
      <alignment horizontal="centerContinuous" vertical="center"/>
    </xf>
    <xf numFmtId="0" fontId="7" fillId="0" borderId="0" xfId="34" applyFont="1" applyAlignment="1">
      <alignment vertical="center"/>
      <protection/>
    </xf>
    <xf numFmtId="4" fontId="6" fillId="0" borderId="0" xfId="34" applyNumberFormat="1" applyFont="1" applyAlignment="1">
      <alignment horizontal="right" vertical="center"/>
      <protection/>
    </xf>
    <xf numFmtId="3" fontId="8" fillId="0" borderId="0" xfId="34" applyNumberFormat="1" applyFont="1" applyBorder="1" applyAlignment="1">
      <alignment horizontal="centerContinuous" vertical="center"/>
      <protection/>
    </xf>
    <xf numFmtId="0" fontId="7" fillId="0" borderId="0" xfId="34" applyFont="1" applyAlignment="1">
      <alignment horizontal="centerContinuous" vertical="center"/>
      <protection/>
    </xf>
    <xf numFmtId="3" fontId="6" fillId="0" borderId="0" xfId="34" applyNumberFormat="1" applyFont="1" applyBorder="1" applyAlignment="1">
      <alignment vertical="center"/>
      <protection/>
    </xf>
    <xf numFmtId="3" fontId="16" fillId="0" borderId="0" xfId="34" applyNumberFormat="1" applyFont="1" applyBorder="1" applyAlignment="1">
      <alignment horizontal="right" vertical="center"/>
      <protection/>
    </xf>
    <xf numFmtId="3" fontId="6" fillId="0" borderId="13" xfId="34" applyNumberFormat="1" applyFont="1" applyBorder="1" applyAlignment="1">
      <alignment horizontal="centerContinuous" vertical="center"/>
      <protection/>
    </xf>
    <xf numFmtId="3" fontId="16" fillId="0" borderId="13" xfId="34" applyNumberFormat="1" applyFont="1" applyBorder="1" applyAlignment="1">
      <alignment horizontal="centerContinuous" vertical="center"/>
      <protection/>
    </xf>
    <xf numFmtId="3" fontId="6" fillId="0" borderId="14" xfId="34" applyNumberFormat="1" applyFont="1" applyBorder="1" applyAlignment="1">
      <alignment horizontal="centerContinuous" vertical="center"/>
      <protection/>
    </xf>
    <xf numFmtId="3" fontId="6" fillId="0" borderId="19" xfId="34" applyNumberFormat="1" applyFont="1" applyBorder="1" applyAlignment="1">
      <alignment horizontal="centerContinuous" vertical="center"/>
      <protection/>
    </xf>
    <xf numFmtId="3" fontId="6" fillId="0" borderId="39" xfId="34" applyNumberFormat="1" applyFont="1" applyBorder="1" applyAlignment="1">
      <alignment horizontal="centerContinuous" vertical="center"/>
      <protection/>
    </xf>
    <xf numFmtId="3" fontId="16" fillId="0" borderId="19" xfId="34" applyNumberFormat="1" applyFont="1" applyBorder="1" applyAlignment="1">
      <alignment horizontal="centerContinuous" vertical="center"/>
      <protection/>
    </xf>
    <xf numFmtId="3" fontId="6" fillId="0" borderId="0" xfId="34" applyNumberFormat="1" applyFont="1" applyAlignment="1">
      <alignment vertical="center"/>
      <protection/>
    </xf>
    <xf numFmtId="3" fontId="6" fillId="0" borderId="23" xfId="34" applyNumberFormat="1" applyFont="1" applyBorder="1" applyAlignment="1">
      <alignment horizontal="centerContinuous" vertical="center" wrapText="1"/>
      <protection/>
    </xf>
    <xf numFmtId="3" fontId="6" fillId="0" borderId="11" xfId="34" applyNumberFormat="1" applyFont="1" applyBorder="1" applyAlignment="1">
      <alignment horizontal="centerContinuous" vertical="center" wrapText="1"/>
      <protection/>
    </xf>
    <xf numFmtId="3" fontId="16" fillId="0" borderId="12" xfId="34" applyNumberFormat="1" applyFont="1" applyBorder="1" applyAlignment="1">
      <alignment horizontal="center" vertical="center"/>
      <protection/>
    </xf>
    <xf numFmtId="3" fontId="16" fillId="0" borderId="12" xfId="34" applyNumberFormat="1" applyFont="1" applyBorder="1" applyAlignment="1">
      <alignment horizontal="center" vertical="center" wrapText="1"/>
      <protection/>
    </xf>
    <xf numFmtId="3" fontId="16" fillId="0" borderId="26" xfId="34" applyNumberFormat="1" applyFont="1" applyBorder="1" applyAlignment="1">
      <alignment horizontal="center" vertical="center" wrapText="1"/>
      <protection/>
    </xf>
    <xf numFmtId="3" fontId="16" fillId="0" borderId="17" xfId="34" applyNumberFormat="1" applyFont="1" applyBorder="1" applyAlignment="1">
      <alignment horizontal="center" vertical="center" wrapText="1"/>
      <protection/>
    </xf>
    <xf numFmtId="3" fontId="6" fillId="0" borderId="0" xfId="34" applyNumberFormat="1" applyFont="1" applyBorder="1" applyAlignment="1">
      <alignment horizontal="center" vertical="center"/>
      <protection/>
    </xf>
    <xf numFmtId="188" fontId="9" fillId="0" borderId="0" xfId="34" applyNumberFormat="1" applyFont="1" applyBorder="1" applyAlignment="1">
      <alignment horizontal="center" vertical="center"/>
      <protection/>
    </xf>
    <xf numFmtId="183" fontId="9" fillId="0" borderId="0" xfId="38" applyFont="1" applyBorder="1" applyAlignment="1">
      <alignment horizontal="center" vertical="center"/>
    </xf>
    <xf numFmtId="0" fontId="6" fillId="0" borderId="11" xfId="34" applyNumberFormat="1" applyFont="1" applyBorder="1" applyAlignment="1">
      <alignment horizontal="center" vertical="center"/>
      <protection/>
    </xf>
    <xf numFmtId="0" fontId="9" fillId="0" borderId="0" xfId="38" applyNumberFormat="1" applyFont="1" applyBorder="1" applyAlignment="1">
      <alignment horizontal="center" vertical="center"/>
    </xf>
    <xf numFmtId="183" fontId="9" fillId="0" borderId="0" xfId="38" applyFont="1" applyBorder="1" applyAlignment="1">
      <alignment horizontal="center" vertical="center" shrinkToFit="1"/>
    </xf>
    <xf numFmtId="196" fontId="9" fillId="0" borderId="0" xfId="38" applyNumberFormat="1" applyFont="1" applyBorder="1" applyAlignment="1">
      <alignment horizontal="center" vertical="center"/>
    </xf>
    <xf numFmtId="3" fontId="10" fillId="0" borderId="0" xfId="34" applyNumberFormat="1" applyFont="1" applyAlignment="1" quotePrefix="1">
      <alignment vertical="center"/>
      <protection/>
    </xf>
    <xf numFmtId="3" fontId="7" fillId="0" borderId="0" xfId="34" applyNumberFormat="1" applyFont="1" applyBorder="1" applyAlignment="1">
      <alignment vertical="center"/>
      <protection/>
    </xf>
    <xf numFmtId="3" fontId="7" fillId="0" borderId="0" xfId="34" applyNumberFormat="1" applyFont="1" applyAlignment="1">
      <alignment vertical="center"/>
      <protection/>
    </xf>
    <xf numFmtId="3" fontId="7" fillId="0" borderId="0" xfId="34" applyNumberFormat="1" applyFont="1">
      <alignment/>
      <protection/>
    </xf>
    <xf numFmtId="0" fontId="7" fillId="0" borderId="0" xfId="34" applyFont="1">
      <alignment/>
      <protection/>
    </xf>
    <xf numFmtId="3" fontId="6" fillId="0" borderId="0" xfId="34" applyNumberFormat="1" applyFont="1" applyAlignment="1">
      <alignment/>
      <protection/>
    </xf>
    <xf numFmtId="3" fontId="6" fillId="0" borderId="0" xfId="34" applyNumberFormat="1" applyFont="1" applyBorder="1" applyAlignment="1">
      <alignment/>
      <protection/>
    </xf>
    <xf numFmtId="192" fontId="24" fillId="0" borderId="0" xfId="0" applyNumberFormat="1" applyFont="1" applyBorder="1" applyAlignment="1" quotePrefix="1">
      <alignment horizontal="centerContinuous" vertical="center"/>
    </xf>
    <xf numFmtId="0" fontId="6" fillId="0" borderId="10" xfId="0" applyNumberFormat="1" applyFont="1" applyBorder="1" applyAlignment="1">
      <alignment horizontal="center" vertical="center"/>
    </xf>
    <xf numFmtId="43" fontId="9" fillId="0" borderId="10" xfId="0" applyNumberFormat="1" applyFont="1" applyBorder="1" applyAlignment="1" quotePrefix="1">
      <alignment horizontal="center" vertical="center" wrapText="1"/>
    </xf>
    <xf numFmtId="43" fontId="9" fillId="0" borderId="10" xfId="0" applyNumberFormat="1" applyFont="1" applyBorder="1" applyAlignment="1">
      <alignment horizontal="center" vertical="center"/>
    </xf>
    <xf numFmtId="37" fontId="6" fillId="0" borderId="40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43" fontId="10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188" fontId="9" fillId="0" borderId="35" xfId="34" applyNumberFormat="1" applyFont="1" applyBorder="1" applyAlignment="1">
      <alignment horizontal="center" vertical="center"/>
      <protection/>
    </xf>
    <xf numFmtId="183" fontId="13" fillId="0" borderId="21" xfId="35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183" fontId="13" fillId="0" borderId="16" xfId="35" applyFont="1" applyBorder="1" applyAlignment="1">
      <alignment horizontal="center" vertical="center" wrapText="1"/>
    </xf>
    <xf numFmtId="191" fontId="13" fillId="0" borderId="16" xfId="35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 quotePrefix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 quotePrefix="1">
      <alignment horizontal="center" vertical="center" wrapText="1"/>
    </xf>
    <xf numFmtId="0" fontId="13" fillId="0" borderId="11" xfId="0" applyNumberFormat="1" applyFont="1" applyBorder="1" applyAlignment="1">
      <alignment horizontal="center" vertical="center"/>
    </xf>
    <xf numFmtId="191" fontId="26" fillId="0" borderId="0" xfId="35" applyNumberFormat="1" applyFont="1" applyBorder="1" applyAlignment="1">
      <alignment horizontal="center" vertical="center"/>
    </xf>
    <xf numFmtId="183" fontId="26" fillId="0" borderId="0" xfId="35" applyFont="1" applyBorder="1" applyAlignment="1" quotePrefix="1">
      <alignment horizontal="center" vertical="center"/>
    </xf>
    <xf numFmtId="4" fontId="13" fillId="0" borderId="0" xfId="0" applyNumberFormat="1" applyFont="1" applyAlignment="1">
      <alignment vertical="center"/>
    </xf>
    <xf numFmtId="183" fontId="26" fillId="0" borderId="0" xfId="35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191" fontId="13" fillId="0" borderId="21" xfId="35" applyNumberFormat="1" applyFont="1" applyBorder="1" applyAlignment="1">
      <alignment horizontal="center" vertical="center"/>
    </xf>
    <xf numFmtId="183" fontId="13" fillId="0" borderId="21" xfId="35" applyFont="1" applyBorder="1" applyAlignment="1">
      <alignment horizontal="center" vertical="center" wrapText="1"/>
    </xf>
    <xf numFmtId="191" fontId="13" fillId="0" borderId="21" xfId="35" applyNumberFormat="1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center" vertical="center" wrapText="1"/>
    </xf>
    <xf numFmtId="43" fontId="9" fillId="0" borderId="0" xfId="0" applyNumberFormat="1" applyFont="1" applyFill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" fontId="6" fillId="0" borderId="0" xfId="34" applyNumberFormat="1" applyFont="1" applyAlignment="1">
      <alignment vertical="center"/>
      <protection/>
    </xf>
    <xf numFmtId="191" fontId="13" fillId="0" borderId="0" xfId="35" applyNumberFormat="1" applyFont="1" applyBorder="1" applyAlignment="1">
      <alignment horizontal="center" vertical="center"/>
    </xf>
    <xf numFmtId="183" fontId="13" fillId="0" borderId="0" xfId="35" applyFont="1" applyBorder="1" applyAlignment="1">
      <alignment horizontal="center" vertical="center"/>
    </xf>
    <xf numFmtId="183" fontId="13" fillId="0" borderId="0" xfId="35" applyFont="1" applyBorder="1" applyAlignment="1">
      <alignment horizontal="center" vertical="center" wrapText="1"/>
    </xf>
    <xf numFmtId="191" fontId="13" fillId="0" borderId="0" xfId="35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1" fontId="16" fillId="0" borderId="12" xfId="0" applyNumberFormat="1" applyFont="1" applyBorder="1" applyAlignment="1" quotePrefix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37" fontId="6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center"/>
    </xf>
    <xf numFmtId="37" fontId="16" fillId="0" borderId="10" xfId="0" applyNumberFormat="1" applyFont="1" applyBorder="1" applyAlignment="1">
      <alignment horizontal="right"/>
    </xf>
    <xf numFmtId="37" fontId="16" fillId="0" borderId="12" xfId="0" applyNumberFormat="1" applyFont="1" applyBorder="1" applyAlignment="1" quotePrefix="1">
      <alignment horizontal="center" vertical="center"/>
    </xf>
    <xf numFmtId="43" fontId="6" fillId="0" borderId="27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43" fontId="9" fillId="0" borderId="27" xfId="0" applyNumberFormat="1" applyFont="1" applyBorder="1" applyAlignment="1" quotePrefix="1">
      <alignment horizontal="center" vertical="center" wrapText="1"/>
    </xf>
    <xf numFmtId="43" fontId="9" fillId="0" borderId="27" xfId="0" applyNumberFormat="1" applyFont="1" applyBorder="1" applyAlignment="1">
      <alignment horizontal="center" vertical="center"/>
    </xf>
    <xf numFmtId="0" fontId="18" fillId="0" borderId="0" xfId="0" applyFont="1" applyAlignment="1" quotePrefix="1">
      <alignment horizontal="centerContinuous" vertical="center"/>
    </xf>
    <xf numFmtId="192" fontId="6" fillId="0" borderId="0" xfId="0" applyNumberFormat="1" applyFont="1" applyFill="1" applyBorder="1" applyAlignment="1">
      <alignment horizontal="center" vertical="center"/>
    </xf>
    <xf numFmtId="192" fontId="16" fillId="0" borderId="11" xfId="0" applyNumberFormat="1" applyFont="1" applyFill="1" applyBorder="1" applyAlignment="1" quotePrefix="1">
      <alignment horizontal="center" vertical="center"/>
    </xf>
    <xf numFmtId="192" fontId="9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" fontId="13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191" fontId="13" fillId="0" borderId="0" xfId="35" applyNumberFormat="1" applyFont="1" applyFill="1" applyBorder="1" applyAlignment="1">
      <alignment horizontal="center" vertical="center"/>
    </xf>
    <xf numFmtId="183" fontId="13" fillId="0" borderId="0" xfId="35" applyFont="1" applyFill="1" applyBorder="1" applyAlignment="1">
      <alignment horizontal="center" vertical="center"/>
    </xf>
    <xf numFmtId="183" fontId="13" fillId="0" borderId="0" xfId="35" applyFont="1" applyFill="1" applyBorder="1" applyAlignment="1">
      <alignment horizontal="center" vertical="center" wrapText="1"/>
    </xf>
    <xf numFmtId="191" fontId="13" fillId="0" borderId="0" xfId="35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3" fontId="6" fillId="0" borderId="10" xfId="34" applyNumberFormat="1" applyFont="1" applyBorder="1" applyAlignment="1">
      <alignment horizontal="center" vertical="center"/>
      <protection/>
    </xf>
    <xf numFmtId="0" fontId="6" fillId="0" borderId="12" xfId="34" applyNumberFormat="1" applyFont="1" applyBorder="1" applyAlignment="1">
      <alignment horizontal="center" vertical="center"/>
      <protection/>
    </xf>
    <xf numFmtId="188" fontId="9" fillId="0" borderId="17" xfId="34" applyNumberFormat="1" applyFont="1" applyBorder="1" applyAlignment="1">
      <alignment horizontal="center" vertical="center"/>
      <protection/>
    </xf>
    <xf numFmtId="188" fontId="9" fillId="0" borderId="10" xfId="34" applyNumberFormat="1" applyFont="1" applyBorder="1" applyAlignment="1">
      <alignment horizontal="center" vertical="center"/>
      <protection/>
    </xf>
    <xf numFmtId="196" fontId="9" fillId="0" borderId="10" xfId="38" applyNumberFormat="1" applyFont="1" applyBorder="1" applyAlignment="1">
      <alignment horizontal="center" vertical="center"/>
    </xf>
    <xf numFmtId="183" fontId="9" fillId="0" borderId="10" xfId="38" applyFont="1" applyBorder="1" applyAlignment="1">
      <alignment horizontal="center" vertical="center"/>
    </xf>
    <xf numFmtId="183" fontId="13" fillId="0" borderId="10" xfId="35" applyFont="1" applyFill="1" applyBorder="1" applyAlignment="1">
      <alignment horizontal="center" vertical="center"/>
    </xf>
    <xf numFmtId="183" fontId="13" fillId="0" borderId="10" xfId="35" applyFont="1" applyFill="1" applyBorder="1" applyAlignment="1">
      <alignment horizontal="center" vertical="center" wrapText="1"/>
    </xf>
    <xf numFmtId="191" fontId="13" fillId="0" borderId="10" xfId="35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191" fontId="13" fillId="0" borderId="35" xfId="35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191" fontId="13" fillId="0" borderId="10" xfId="35" applyNumberFormat="1" applyFont="1" applyFill="1" applyBorder="1" applyAlignment="1">
      <alignment horizontal="center" vertical="center"/>
    </xf>
    <xf numFmtId="43" fontId="9" fillId="0" borderId="0" xfId="0" applyNumberFormat="1" applyFont="1" applyAlignment="1">
      <alignment/>
    </xf>
    <xf numFmtId="43" fontId="9" fillId="0" borderId="0" xfId="0" applyNumberFormat="1" applyFont="1" applyFill="1" applyAlignment="1">
      <alignment/>
    </xf>
    <xf numFmtId="192" fontId="9" fillId="0" borderId="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0" fontId="16" fillId="0" borderId="12" xfId="0" applyFont="1" applyBorder="1" applyAlignment="1" quotePrefix="1">
      <alignment horizontal="center" vertical="center"/>
    </xf>
    <xf numFmtId="41" fontId="9" fillId="0" borderId="10" xfId="35" applyNumberFormat="1" applyFont="1" applyBorder="1" applyAlignment="1">
      <alignment horizontal="center" vertical="center"/>
    </xf>
    <xf numFmtId="41" fontId="9" fillId="0" borderId="10" xfId="35" applyNumberFormat="1" applyFont="1" applyBorder="1" applyAlignment="1">
      <alignment vertical="center"/>
    </xf>
    <xf numFmtId="4" fontId="25" fillId="0" borderId="10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 quotePrefix="1">
      <alignment horizontal="center" vertical="center"/>
    </xf>
    <xf numFmtId="4" fontId="13" fillId="0" borderId="20" xfId="0" applyNumberFormat="1" applyFont="1" applyBorder="1" applyAlignment="1" quotePrefix="1">
      <alignment horizontal="center" vertical="center"/>
    </xf>
    <xf numFmtId="4" fontId="13" fillId="0" borderId="0" xfId="0" applyNumberFormat="1" applyFont="1" applyBorder="1" applyAlignment="1" quotePrefix="1">
      <alignment horizontal="center" vertical="center"/>
    </xf>
    <xf numFmtId="4" fontId="13" fillId="0" borderId="11" xfId="0" applyNumberFormat="1" applyFont="1" applyBorder="1" applyAlignment="1" quotePrefix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 wrapText="1"/>
    </xf>
    <xf numFmtId="183" fontId="13" fillId="0" borderId="23" xfId="35" applyFont="1" applyBorder="1" applyAlignment="1">
      <alignment horizontal="center" vertical="center" wrapText="1"/>
    </xf>
    <xf numFmtId="183" fontId="13" fillId="0" borderId="16" xfId="35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4" fontId="25" fillId="0" borderId="42" xfId="0" applyNumberFormat="1" applyFont="1" applyBorder="1" applyAlignment="1">
      <alignment horizontal="center" vertical="center"/>
    </xf>
    <xf numFmtId="4" fontId="25" fillId="0" borderId="44" xfId="0" applyNumberFormat="1" applyFont="1" applyBorder="1" applyAlignment="1">
      <alignment horizontal="center" vertical="center"/>
    </xf>
    <xf numFmtId="4" fontId="13" fillId="0" borderId="43" xfId="0" applyNumberFormat="1" applyFont="1" applyBorder="1" applyAlignment="1" quotePrefix="1">
      <alignment horizontal="center" vertical="center"/>
    </xf>
    <xf numFmtId="4" fontId="13" fillId="0" borderId="24" xfId="0" applyNumberFormat="1" applyFont="1" applyBorder="1" applyAlignment="1" quotePrefix="1">
      <alignment horizontal="center" vertical="center"/>
    </xf>
    <xf numFmtId="4" fontId="13" fillId="0" borderId="41" xfId="0" applyNumberFormat="1" applyFont="1" applyBorder="1" applyAlignment="1" quotePrefix="1">
      <alignment horizontal="center" vertical="center"/>
    </xf>
    <xf numFmtId="4" fontId="13" fillId="0" borderId="45" xfId="0" applyNumberFormat="1" applyFont="1" applyBorder="1" applyAlignment="1" quotePrefix="1">
      <alignment horizontal="center" vertical="center"/>
    </xf>
    <xf numFmtId="183" fontId="13" fillId="0" borderId="32" xfId="35" applyFont="1" applyBorder="1" applyAlignment="1">
      <alignment horizontal="center" vertical="center"/>
    </xf>
    <xf numFmtId="183" fontId="13" fillId="0" borderId="21" xfId="35" applyFont="1" applyBorder="1" applyAlignment="1">
      <alignment horizontal="center" vertical="center"/>
    </xf>
    <xf numFmtId="183" fontId="13" fillId="0" borderId="20" xfId="35" applyFont="1" applyBorder="1" applyAlignment="1">
      <alignment horizontal="center" vertical="center"/>
    </xf>
    <xf numFmtId="191" fontId="13" fillId="0" borderId="30" xfId="35" applyNumberFormat="1" applyFont="1" applyBorder="1" applyAlignment="1">
      <alignment horizontal="center" vertical="center" wrapText="1"/>
    </xf>
    <xf numFmtId="191" fontId="13" fillId="0" borderId="16" xfId="35" applyNumberFormat="1" applyFont="1" applyBorder="1" applyAlignment="1">
      <alignment horizontal="center" vertical="center"/>
    </xf>
    <xf numFmtId="4" fontId="13" fillId="0" borderId="42" xfId="0" applyNumberFormat="1" applyFont="1" applyBorder="1" applyAlignment="1" quotePrefix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/>
    </xf>
    <xf numFmtId="183" fontId="13" fillId="0" borderId="45" xfId="35" applyFont="1" applyBorder="1" applyAlignment="1">
      <alignment horizontal="center" vertical="center"/>
    </xf>
    <xf numFmtId="183" fontId="13" fillId="0" borderId="46" xfId="35" applyFont="1" applyBorder="1" applyAlignment="1">
      <alignment horizontal="center" vertical="center"/>
    </xf>
    <xf numFmtId="183" fontId="13" fillId="0" borderId="47" xfId="35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center" vertical="center"/>
    </xf>
    <xf numFmtId="4" fontId="13" fillId="0" borderId="32" xfId="0" applyNumberFormat="1" applyFont="1" applyBorder="1" applyAlignment="1">
      <alignment horizontal="center" vertical="center" wrapText="1"/>
    </xf>
    <xf numFmtId="4" fontId="13" fillId="0" borderId="35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 quotePrefix="1">
      <alignment horizontal="center" vertical="center"/>
    </xf>
    <xf numFmtId="4" fontId="13" fillId="0" borderId="16" xfId="0" applyNumberFormat="1" applyFont="1" applyBorder="1" applyAlignment="1" quotePrefix="1">
      <alignment horizontal="center" vertical="center"/>
    </xf>
    <xf numFmtId="3" fontId="6" fillId="0" borderId="23" xfId="34" applyNumberFormat="1" applyFont="1" applyBorder="1" applyAlignment="1">
      <alignment horizontal="center" vertical="center" wrapText="1"/>
      <protection/>
    </xf>
    <xf numFmtId="3" fontId="6" fillId="0" borderId="16" xfId="34" applyNumberFormat="1" applyFont="1" applyBorder="1" applyAlignment="1">
      <alignment horizontal="center" vertical="center" wrapText="1"/>
      <protection/>
    </xf>
    <xf numFmtId="3" fontId="6" fillId="0" borderId="23" xfId="34" applyNumberFormat="1" applyFont="1" applyBorder="1" applyAlignment="1">
      <alignment horizontal="center" vertical="center"/>
      <protection/>
    </xf>
    <xf numFmtId="3" fontId="6" fillId="0" borderId="16" xfId="34" applyNumberFormat="1" applyFont="1" applyBorder="1" applyAlignment="1">
      <alignment horizontal="center" vertical="center"/>
      <protection/>
    </xf>
    <xf numFmtId="3" fontId="6" fillId="0" borderId="27" xfId="34" applyNumberFormat="1" applyFont="1" applyBorder="1" applyAlignment="1">
      <alignment horizontal="center" vertical="center" wrapText="1"/>
      <protection/>
    </xf>
    <xf numFmtId="3" fontId="6" fillId="0" borderId="0" xfId="34" applyNumberFormat="1" applyFont="1" applyBorder="1" applyAlignment="1">
      <alignment horizontal="center" vertical="center" wrapText="1"/>
      <protection/>
    </xf>
    <xf numFmtId="3" fontId="6" fillId="0" borderId="25" xfId="34" applyNumberFormat="1" applyFont="1" applyBorder="1" applyAlignment="1">
      <alignment horizontal="center" vertical="center" wrapText="1"/>
      <protection/>
    </xf>
    <xf numFmtId="3" fontId="6" fillId="0" borderId="11" xfId="34" applyNumberFormat="1" applyFont="1" applyBorder="1" applyAlignment="1">
      <alignment horizontal="center" vertical="center" wrapText="1"/>
      <protection/>
    </xf>
    <xf numFmtId="4" fontId="6" fillId="0" borderId="0" xfId="34" applyNumberFormat="1" applyFont="1" applyAlignment="1">
      <alignment horizontal="left" vertical="center"/>
      <protection/>
    </xf>
    <xf numFmtId="3" fontId="6" fillId="0" borderId="27" xfId="34" applyNumberFormat="1" applyFont="1" applyBorder="1" applyAlignment="1">
      <alignment horizontal="center" vertical="center"/>
      <protection/>
    </xf>
    <xf numFmtId="3" fontId="6" fillId="0" borderId="25" xfId="34" applyNumberFormat="1" applyFont="1" applyBorder="1" applyAlignment="1">
      <alignment horizontal="center" vertical="center"/>
      <protection/>
    </xf>
    <xf numFmtId="3" fontId="16" fillId="0" borderId="18" xfId="34" applyNumberFormat="1" applyFont="1" applyBorder="1" applyAlignment="1">
      <alignment horizontal="center" vertical="center" wrapText="1"/>
      <protection/>
    </xf>
    <xf numFmtId="3" fontId="6" fillId="0" borderId="15" xfId="34" applyNumberFormat="1" applyFont="1" applyBorder="1" applyAlignment="1">
      <alignment horizontal="center" vertical="center" wrapText="1"/>
      <protection/>
    </xf>
    <xf numFmtId="0" fontId="0" fillId="0" borderId="10" xfId="34" applyBorder="1" applyAlignment="1">
      <alignment horizontal="center" vertical="center"/>
      <protection/>
    </xf>
    <xf numFmtId="0" fontId="7" fillId="0" borderId="12" xfId="34" applyFont="1" applyBorder="1" applyAlignment="1">
      <alignment horizontal="center" vertical="center"/>
      <protection/>
    </xf>
    <xf numFmtId="3" fontId="6" fillId="0" borderId="21" xfId="34" applyNumberFormat="1" applyFont="1" applyBorder="1" applyAlignment="1">
      <alignment horizontal="center" vertical="center"/>
      <protection/>
    </xf>
    <xf numFmtId="3" fontId="6" fillId="0" borderId="20" xfId="34" applyNumberFormat="1" applyFont="1" applyBorder="1" applyAlignment="1" quotePrefix="1">
      <alignment horizontal="center" vertical="center"/>
      <protection/>
    </xf>
    <xf numFmtId="3" fontId="6" fillId="0" borderId="0" xfId="34" applyNumberFormat="1" applyFont="1" applyBorder="1" applyAlignment="1" quotePrefix="1">
      <alignment horizontal="center" vertical="center"/>
      <protection/>
    </xf>
    <xf numFmtId="3" fontId="6" fillId="0" borderId="11" xfId="34" applyNumberFormat="1" applyFont="1" applyBorder="1" applyAlignment="1" quotePrefix="1">
      <alignment horizontal="center" vertical="center"/>
      <protection/>
    </xf>
    <xf numFmtId="4" fontId="16" fillId="0" borderId="29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 quotePrefix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16" fillId="0" borderId="18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86" fontId="16" fillId="0" borderId="18" xfId="0" applyNumberFormat="1" applyFont="1" applyFill="1" applyBorder="1" applyAlignment="1">
      <alignment horizontal="center" vertical="center" wrapText="1"/>
    </xf>
    <xf numFmtId="186" fontId="6" fillId="0" borderId="15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 quotePrefix="1">
      <alignment horizontal="center" vertical="center"/>
    </xf>
    <xf numFmtId="4" fontId="6" fillId="0" borderId="21" xfId="0" applyNumberFormat="1" applyFont="1" applyBorder="1" applyAlignment="1" quotePrefix="1">
      <alignment horizontal="center" vertical="center"/>
    </xf>
    <xf numFmtId="4" fontId="6" fillId="0" borderId="35" xfId="0" applyNumberFormat="1" applyFont="1" applyBorder="1" applyAlignment="1" quotePrefix="1">
      <alignment horizontal="center" vertical="center"/>
    </xf>
    <xf numFmtId="4" fontId="6" fillId="0" borderId="0" xfId="0" applyNumberFormat="1" applyFont="1" applyBorder="1" applyAlignment="1" quotePrefix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6" fillId="0" borderId="11" xfId="0" applyNumberFormat="1" applyFont="1" applyFill="1" applyBorder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186" fontId="6" fillId="0" borderId="11" xfId="0" applyNumberFormat="1" applyFont="1" applyBorder="1" applyAlignment="1">
      <alignment horizontal="center" vertical="center"/>
    </xf>
    <xf numFmtId="186" fontId="16" fillId="0" borderId="29" xfId="0" applyNumberFormat="1" applyFont="1" applyBorder="1" applyAlignment="1">
      <alignment horizontal="center" vertical="center" wrapText="1"/>
    </xf>
    <xf numFmtId="186" fontId="6" fillId="0" borderId="15" xfId="0" applyNumberFormat="1" applyFont="1" applyBorder="1" applyAlignment="1">
      <alignment horizontal="center" vertical="center" wrapText="1"/>
    </xf>
    <xf numFmtId="43" fontId="16" fillId="0" borderId="29" xfId="0" applyNumberFormat="1" applyFont="1" applyBorder="1" applyAlignment="1">
      <alignment horizontal="center" vertical="center"/>
    </xf>
    <xf numFmtId="43" fontId="6" fillId="0" borderId="18" xfId="0" applyNumberFormat="1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43" fontId="6" fillId="0" borderId="20" xfId="0" applyNumberFormat="1" applyFont="1" applyBorder="1" applyAlignment="1">
      <alignment horizontal="center" vertical="center"/>
    </xf>
    <xf numFmtId="43" fontId="6" fillId="0" borderId="32" xfId="0" applyNumberFormat="1" applyFont="1" applyBorder="1" applyAlignment="1">
      <alignment horizontal="center" vertical="center"/>
    </xf>
    <xf numFmtId="43" fontId="16" fillId="0" borderId="0" xfId="0" applyNumberFormat="1" applyFont="1" applyBorder="1" applyAlignment="1">
      <alignment horizontal="center" vertical="center" wrapText="1"/>
    </xf>
    <xf numFmtId="43" fontId="6" fillId="0" borderId="11" xfId="0" applyNumberFormat="1" applyFont="1" applyBorder="1" applyAlignment="1" quotePrefix="1">
      <alignment horizontal="center" vertical="center" wrapText="1"/>
    </xf>
    <xf numFmtId="43" fontId="16" fillId="0" borderId="18" xfId="0" applyNumberFormat="1" applyFont="1" applyBorder="1" applyAlignment="1">
      <alignment horizontal="center" vertical="center"/>
    </xf>
    <xf numFmtId="43" fontId="6" fillId="0" borderId="15" xfId="0" applyNumberFormat="1" applyFont="1" applyBorder="1" applyAlignment="1">
      <alignment horizontal="center" vertical="center"/>
    </xf>
    <xf numFmtId="43" fontId="6" fillId="0" borderId="21" xfId="0" applyNumberFormat="1" applyFont="1" applyBorder="1" applyAlignment="1" quotePrefix="1">
      <alignment horizontal="center" vertical="center"/>
    </xf>
    <xf numFmtId="43" fontId="6" fillId="0" borderId="20" xfId="0" applyNumberFormat="1" applyFont="1" applyBorder="1" applyAlignment="1" quotePrefix="1">
      <alignment horizontal="center" vertical="center"/>
    </xf>
    <xf numFmtId="43" fontId="6" fillId="0" borderId="0" xfId="0" applyNumberFormat="1" applyFont="1" applyBorder="1" applyAlignment="1" quotePrefix="1">
      <alignment horizontal="center" vertical="center"/>
    </xf>
    <xf numFmtId="43" fontId="6" fillId="0" borderId="11" xfId="0" applyNumberFormat="1" applyFont="1" applyBorder="1" applyAlignment="1" quotePrefix="1">
      <alignment horizontal="center" vertical="center"/>
    </xf>
    <xf numFmtId="43" fontId="6" fillId="0" borderId="0" xfId="0" applyNumberFormat="1" applyFont="1" applyAlignment="1">
      <alignment horizontal="left" vertical="center"/>
    </xf>
    <xf numFmtId="43" fontId="6" fillId="0" borderId="0" xfId="0" applyNumberFormat="1" applyFont="1" applyAlignment="1">
      <alignment horizontal="right" vertical="center"/>
    </xf>
    <xf numFmtId="43" fontId="16" fillId="0" borderId="10" xfId="0" applyNumberFormat="1" applyFont="1" applyBorder="1" applyAlignment="1">
      <alignment horizontal="center" vertical="center" wrapText="1"/>
    </xf>
    <xf numFmtId="43" fontId="6" fillId="0" borderId="12" xfId="0" applyNumberFormat="1" applyFont="1" applyBorder="1" applyAlignment="1" quotePrefix="1">
      <alignment horizontal="center" vertical="center" wrapText="1"/>
    </xf>
    <xf numFmtId="43" fontId="6" fillId="0" borderId="29" xfId="0" applyNumberFormat="1" applyFont="1" applyBorder="1" applyAlignment="1">
      <alignment horizontal="center" vertical="center"/>
    </xf>
    <xf numFmtId="43" fontId="16" fillId="0" borderId="12" xfId="0" applyNumberFormat="1" applyFont="1" applyBorder="1" applyAlignment="1">
      <alignment horizontal="center" vertical="center" wrapText="1"/>
    </xf>
    <xf numFmtId="37" fontId="16" fillId="0" borderId="10" xfId="0" applyNumberFormat="1" applyFont="1" applyBorder="1" applyAlignment="1">
      <alignment horizontal="center" vertical="center" wrapText="1"/>
    </xf>
    <xf numFmtId="37" fontId="6" fillId="0" borderId="12" xfId="0" applyNumberFormat="1" applyFont="1" applyBorder="1" applyAlignment="1" quotePrefix="1">
      <alignment horizontal="center" vertical="center" wrapText="1"/>
    </xf>
    <xf numFmtId="195" fontId="16" fillId="0" borderId="29" xfId="0" applyNumberFormat="1" applyFont="1" applyBorder="1" applyAlignment="1">
      <alignment horizontal="center" vertical="center"/>
    </xf>
    <xf numFmtId="195" fontId="16" fillId="0" borderId="15" xfId="0" applyNumberFormat="1" applyFont="1" applyBorder="1" applyAlignment="1">
      <alignment horizontal="center" vertical="center"/>
    </xf>
    <xf numFmtId="195" fontId="6" fillId="0" borderId="29" xfId="0" applyNumberFormat="1" applyFont="1" applyBorder="1" applyAlignment="1">
      <alignment horizontal="center" vertical="center"/>
    </xf>
    <xf numFmtId="195" fontId="6" fillId="0" borderId="18" xfId="0" applyNumberFormat="1" applyFont="1" applyBorder="1" applyAlignment="1">
      <alignment horizontal="center" vertical="center"/>
    </xf>
    <xf numFmtId="188" fontId="6" fillId="0" borderId="0" xfId="0" applyNumberFormat="1" applyFont="1" applyAlignment="1">
      <alignment horizontal="center" vertical="center"/>
    </xf>
    <xf numFmtId="37" fontId="6" fillId="0" borderId="27" xfId="0" applyNumberFormat="1" applyFont="1" applyBorder="1" applyAlignment="1" quotePrefix="1">
      <alignment horizontal="center" vertical="center"/>
    </xf>
    <xf numFmtId="37" fontId="6" fillId="0" borderId="25" xfId="0" applyNumberFormat="1" applyFont="1" applyBorder="1" applyAlignment="1" quotePrefix="1">
      <alignment horizontal="center" vertical="center"/>
    </xf>
    <xf numFmtId="37" fontId="6" fillId="0" borderId="0" xfId="0" applyNumberFormat="1" applyFont="1" applyBorder="1" applyAlignment="1" quotePrefix="1">
      <alignment horizontal="center" vertical="center"/>
    </xf>
    <xf numFmtId="37" fontId="6" fillId="0" borderId="11" xfId="0" applyNumberFormat="1" applyFont="1" applyBorder="1" applyAlignment="1" quotePrefix="1">
      <alignment horizontal="center" vertical="center"/>
    </xf>
    <xf numFmtId="195" fontId="6" fillId="0" borderId="15" xfId="0" applyNumberFormat="1" applyFont="1" applyBorder="1" applyAlignment="1">
      <alignment horizontal="center" vertical="center"/>
    </xf>
    <xf numFmtId="188" fontId="19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95" fontId="6" fillId="0" borderId="3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92" fontId="6" fillId="0" borderId="28" xfId="0" applyNumberFormat="1" applyFont="1" applyBorder="1" applyAlignment="1">
      <alignment horizontal="center" vertical="center"/>
    </xf>
    <xf numFmtId="192" fontId="6" fillId="0" borderId="27" xfId="0" applyNumberFormat="1" applyFont="1" applyBorder="1" applyAlignment="1">
      <alignment horizontal="center" vertical="center"/>
    </xf>
    <xf numFmtId="192" fontId="16" fillId="0" borderId="29" xfId="0" applyNumberFormat="1" applyFont="1" applyBorder="1" applyAlignment="1">
      <alignment horizontal="center" vertical="center"/>
    </xf>
    <xf numFmtId="192" fontId="6" fillId="0" borderId="18" xfId="0" applyNumberFormat="1" applyFont="1" applyBorder="1" applyAlignment="1">
      <alignment horizontal="center" vertical="center"/>
    </xf>
    <xf numFmtId="192" fontId="6" fillId="0" borderId="25" xfId="0" applyNumberFormat="1" applyFont="1" applyBorder="1" applyAlignment="1">
      <alignment horizontal="center" vertical="center"/>
    </xf>
    <xf numFmtId="192" fontId="6" fillId="0" borderId="15" xfId="0" applyNumberFormat="1" applyFont="1" applyBorder="1" applyAlignment="1">
      <alignment horizontal="center" vertical="center"/>
    </xf>
    <xf numFmtId="192" fontId="6" fillId="0" borderId="27" xfId="0" applyNumberFormat="1" applyFont="1" applyBorder="1" applyAlignment="1" quotePrefix="1">
      <alignment horizontal="center" vertical="center"/>
    </xf>
    <xf numFmtId="192" fontId="6" fillId="0" borderId="25" xfId="0" applyNumberFormat="1" applyFont="1" applyBorder="1" applyAlignment="1" quotePrefix="1">
      <alignment horizontal="center" vertical="center"/>
    </xf>
    <xf numFmtId="192" fontId="6" fillId="0" borderId="0" xfId="0" applyNumberFormat="1" applyFont="1" applyBorder="1" applyAlignment="1" quotePrefix="1">
      <alignment horizontal="center" vertical="center"/>
    </xf>
    <xf numFmtId="192" fontId="6" fillId="0" borderId="11" xfId="0" applyNumberFormat="1" applyFont="1" applyBorder="1" applyAlignment="1" quotePrefix="1">
      <alignment horizontal="center" vertical="center"/>
    </xf>
    <xf numFmtId="192" fontId="6" fillId="0" borderId="32" xfId="0" applyNumberFormat="1" applyFont="1" applyBorder="1" applyAlignment="1">
      <alignment horizontal="center" vertical="center"/>
    </xf>
    <xf numFmtId="192" fontId="6" fillId="0" borderId="20" xfId="0" applyNumberFormat="1" applyFont="1" applyBorder="1" applyAlignment="1">
      <alignment horizontal="center" vertical="center"/>
    </xf>
    <xf numFmtId="192" fontId="6" fillId="0" borderId="21" xfId="0" applyNumberFormat="1" applyFont="1" applyBorder="1" applyAlignment="1">
      <alignment horizontal="center" vertical="center"/>
    </xf>
    <xf numFmtId="192" fontId="6" fillId="0" borderId="21" xfId="0" applyNumberFormat="1" applyFont="1" applyBorder="1" applyAlignment="1" quotePrefix="1">
      <alignment horizontal="center" vertical="center"/>
    </xf>
    <xf numFmtId="192" fontId="6" fillId="0" borderId="20" xfId="0" applyNumberFormat="1" applyFont="1" applyBorder="1" applyAlignment="1" quotePrefix="1">
      <alignment horizontal="center" vertical="center"/>
    </xf>
    <xf numFmtId="192" fontId="16" fillId="0" borderId="18" xfId="0" applyNumberFormat="1" applyFont="1" applyBorder="1" applyAlignment="1">
      <alignment horizontal="center" vertical="center"/>
    </xf>
    <xf numFmtId="192" fontId="7" fillId="0" borderId="29" xfId="0" applyNumberFormat="1" applyFont="1" applyBorder="1" applyAlignment="1">
      <alignment vertical="center"/>
    </xf>
    <xf numFmtId="192" fontId="7" fillId="0" borderId="48" xfId="0" applyNumberFormat="1" applyFont="1" applyBorder="1" applyAlignment="1">
      <alignment vertical="center"/>
    </xf>
    <xf numFmtId="192" fontId="6" fillId="0" borderId="49" xfId="0" applyNumberFormat="1" applyFont="1" applyBorder="1" applyAlignment="1">
      <alignment horizontal="center" vertical="center"/>
    </xf>
    <xf numFmtId="192" fontId="6" fillId="0" borderId="48" xfId="0" applyNumberFormat="1" applyFont="1" applyBorder="1" applyAlignment="1">
      <alignment horizontal="center" vertical="center"/>
    </xf>
    <xf numFmtId="41" fontId="6" fillId="0" borderId="32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16" fillId="0" borderId="29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16" fillId="0" borderId="18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 quotePrefix="1">
      <alignment horizontal="center" vertical="center"/>
    </xf>
    <xf numFmtId="41" fontId="6" fillId="0" borderId="15" xfId="0" applyNumberFormat="1" applyFont="1" applyBorder="1" applyAlignment="1" quotePrefix="1">
      <alignment horizontal="center" vertical="center"/>
    </xf>
    <xf numFmtId="41" fontId="6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right" vertical="center"/>
    </xf>
    <xf numFmtId="41" fontId="6" fillId="0" borderId="21" xfId="0" applyNumberFormat="1" applyFont="1" applyBorder="1" applyAlignment="1" quotePrefix="1">
      <alignment horizontal="center" vertical="center"/>
    </xf>
    <xf numFmtId="41" fontId="6" fillId="0" borderId="20" xfId="0" applyNumberFormat="1" applyFont="1" applyBorder="1" applyAlignment="1" quotePrefix="1">
      <alignment horizontal="center" vertical="center"/>
    </xf>
    <xf numFmtId="41" fontId="6" fillId="0" borderId="0" xfId="0" applyNumberFormat="1" applyFont="1" applyBorder="1" applyAlignment="1" quotePrefix="1">
      <alignment horizontal="center" vertical="center"/>
    </xf>
    <xf numFmtId="41" fontId="6" fillId="0" borderId="11" xfId="0" applyNumberFormat="1" applyFont="1" applyBorder="1" applyAlignment="1" quotePrefix="1">
      <alignment horizontal="center" vertical="center"/>
    </xf>
    <xf numFmtId="41" fontId="16" fillId="0" borderId="10" xfId="0" applyNumberFormat="1" applyFont="1" applyBorder="1" applyAlignment="1">
      <alignment horizontal="center" vertical="center"/>
    </xf>
    <xf numFmtId="41" fontId="1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1" xfId="0" applyFont="1" applyBorder="1" applyAlignment="1" quotePrefix="1">
      <alignment horizontal="center" vertical="center"/>
    </xf>
    <xf numFmtId="0" fontId="6" fillId="0" borderId="20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37" fontId="6" fillId="0" borderId="0" xfId="0" applyNumberFormat="1" applyFont="1" applyBorder="1" applyAlignment="1" quotePrefix="1">
      <alignment horizontal="right" vertical="center"/>
    </xf>
    <xf numFmtId="37" fontId="6" fillId="0" borderId="21" xfId="0" applyNumberFormat="1" applyFont="1" applyBorder="1" applyAlignment="1">
      <alignment horizontal="center" vertical="center"/>
    </xf>
    <xf numFmtId="37" fontId="6" fillId="0" borderId="20" xfId="0" applyNumberFormat="1" applyFont="1" applyBorder="1" applyAlignment="1">
      <alignment horizontal="center" vertical="center"/>
    </xf>
    <xf numFmtId="37" fontId="16" fillId="0" borderId="10" xfId="0" applyNumberFormat="1" applyFont="1" applyBorder="1" applyAlignment="1">
      <alignment horizontal="center" vertical="center"/>
    </xf>
    <xf numFmtId="37" fontId="6" fillId="0" borderId="12" xfId="0" applyNumberFormat="1" applyFont="1" applyBorder="1" applyAlignment="1" quotePrefix="1">
      <alignment horizontal="center" vertical="center"/>
    </xf>
    <xf numFmtId="37" fontId="8" fillId="0" borderId="0" xfId="0" applyNumberFormat="1" applyFont="1" applyBorder="1" applyAlignment="1" quotePrefix="1">
      <alignment horizontal="center" vertical="center"/>
    </xf>
    <xf numFmtId="37" fontId="18" fillId="0" borderId="0" xfId="0" applyNumberFormat="1" applyFont="1" applyBorder="1" applyAlignment="1" quotePrefix="1">
      <alignment horizontal="center" vertical="center"/>
    </xf>
    <xf numFmtId="37" fontId="6" fillId="0" borderId="0" xfId="0" applyNumberFormat="1" applyFont="1" applyAlignment="1">
      <alignment horizontal="right" vertical="center"/>
    </xf>
    <xf numFmtId="37" fontId="6" fillId="0" borderId="21" xfId="0" applyNumberFormat="1" applyFont="1" applyBorder="1" applyAlignment="1" quotePrefix="1">
      <alignment horizontal="center" vertical="center"/>
    </xf>
    <xf numFmtId="37" fontId="6" fillId="0" borderId="20" xfId="0" applyNumberFormat="1" applyFont="1" applyBorder="1" applyAlignment="1" quotePrefix="1">
      <alignment horizontal="center" vertical="center"/>
    </xf>
    <xf numFmtId="37" fontId="6" fillId="0" borderId="30" xfId="0" applyNumberFormat="1" applyFont="1" applyBorder="1" applyAlignment="1">
      <alignment horizontal="center" vertical="center"/>
    </xf>
    <xf numFmtId="37" fontId="6" fillId="0" borderId="16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>
      <alignment horizontal="center" vertical="center"/>
    </xf>
    <xf numFmtId="37" fontId="6" fillId="0" borderId="35" xfId="0" applyNumberFormat="1" applyFont="1" applyBorder="1" applyAlignment="1">
      <alignment horizontal="center" vertical="center"/>
    </xf>
    <xf numFmtId="37" fontId="6" fillId="0" borderId="30" xfId="0" applyNumberFormat="1" applyFont="1" applyBorder="1" applyAlignment="1">
      <alignment horizontal="center" vertical="center" wrapText="1"/>
    </xf>
    <xf numFmtId="37" fontId="6" fillId="0" borderId="16" xfId="0" applyNumberFormat="1" applyFont="1" applyBorder="1" applyAlignment="1">
      <alignment horizontal="center" vertical="center" wrapText="1"/>
    </xf>
    <xf numFmtId="37" fontId="6" fillId="0" borderId="32" xfId="0" applyNumberFormat="1" applyFont="1" applyBorder="1" applyAlignment="1">
      <alignment horizontal="center" vertical="center" wrapText="1"/>
    </xf>
    <xf numFmtId="37" fontId="6" fillId="0" borderId="20" xfId="0" applyNumberFormat="1" applyFont="1" applyBorder="1" applyAlignment="1">
      <alignment horizontal="center" vertical="center" wrapText="1"/>
    </xf>
    <xf numFmtId="37" fontId="6" fillId="0" borderId="29" xfId="0" applyNumberFormat="1" applyFont="1" applyBorder="1" applyAlignment="1">
      <alignment horizontal="center" vertical="center" wrapText="1"/>
    </xf>
    <xf numFmtId="37" fontId="6" fillId="0" borderId="15" xfId="0" applyNumberFormat="1" applyFont="1" applyBorder="1" applyAlignment="1">
      <alignment horizontal="center" vertical="center" wrapText="1"/>
    </xf>
    <xf numFmtId="37" fontId="6" fillId="0" borderId="29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6" fillId="0" borderId="15" xfId="0" applyNumberFormat="1" applyFont="1" applyBorder="1" applyAlignment="1">
      <alignment horizontal="center" vertical="center"/>
    </xf>
    <xf numFmtId="37" fontId="6" fillId="0" borderId="32" xfId="0" applyNumberFormat="1" applyFont="1" applyBorder="1" applyAlignment="1" quotePrefix="1">
      <alignment horizontal="center" vertical="center"/>
    </xf>
    <xf numFmtId="37" fontId="6" fillId="0" borderId="35" xfId="0" applyNumberFormat="1" applyFont="1" applyBorder="1" applyAlignment="1" quotePrefix="1">
      <alignment horizontal="center" vertical="center"/>
    </xf>
    <xf numFmtId="37" fontId="16" fillId="0" borderId="12" xfId="0" applyNumberFormat="1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4農漁" xfId="34"/>
    <cellStyle name="Comma" xfId="35"/>
    <cellStyle name="千分位 2" xfId="36"/>
    <cellStyle name="Comma [0]" xfId="37"/>
    <cellStyle name="千分位_4農漁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xSplit="2" ySplit="7" topLeftCell="C18" activePane="bottomRight" state="frozen"/>
      <selection pane="topLeft" activeCell="I22" sqref="I22:I23"/>
      <selection pane="topRight" activeCell="I22" sqref="I22:I23"/>
      <selection pane="bottomLeft" activeCell="I22" sqref="I22:I23"/>
      <selection pane="bottomRight" activeCell="E30" sqref="E30"/>
    </sheetView>
  </sheetViews>
  <sheetFormatPr defaultColWidth="10.875" defaultRowHeight="19.5" customHeight="1"/>
  <cols>
    <col min="1" max="1" width="11.00390625" style="30" customWidth="1"/>
    <col min="2" max="2" width="8.25390625" style="30" customWidth="1"/>
    <col min="3" max="3" width="11.00390625" style="30" customWidth="1"/>
    <col min="4" max="4" width="12.375" style="30" customWidth="1"/>
    <col min="5" max="5" width="10.125" style="30" customWidth="1"/>
    <col min="6" max="6" width="10.875" style="30" customWidth="1"/>
    <col min="7" max="7" width="15.50390625" style="30" customWidth="1"/>
    <col min="8" max="8" width="15.75390625" style="30" customWidth="1"/>
    <col min="9" max="9" width="15.00390625" style="30" customWidth="1"/>
    <col min="10" max="10" width="14.625" style="30" customWidth="1"/>
    <col min="11" max="11" width="21.75390625" style="30" customWidth="1"/>
    <col min="12" max="16384" width="10.875" style="30" customWidth="1"/>
  </cols>
  <sheetData>
    <row r="1" spans="1:11" ht="19.5" customHeight="1">
      <c r="A1" s="471" t="s">
        <v>457</v>
      </c>
      <c r="B1" s="471"/>
      <c r="C1" s="471"/>
      <c r="I1" s="472" t="s">
        <v>458</v>
      </c>
      <c r="J1" s="472"/>
      <c r="K1" s="472"/>
    </row>
    <row r="2" spans="1:9" ht="32.25" customHeight="1">
      <c r="A2" s="473" t="s">
        <v>59</v>
      </c>
      <c r="B2" s="473"/>
      <c r="C2" s="473"/>
      <c r="D2" s="473"/>
      <c r="E2" s="473"/>
      <c r="F2" s="473"/>
      <c r="G2" s="473"/>
      <c r="H2" s="31"/>
      <c r="I2" s="31" t="s">
        <v>424</v>
      </c>
    </row>
    <row r="3" spans="1:6" ht="29.25" customHeight="1">
      <c r="A3" s="31"/>
      <c r="B3" s="31"/>
      <c r="C3" s="31"/>
      <c r="D3" s="31"/>
      <c r="E3" s="31"/>
      <c r="F3" s="31"/>
    </row>
    <row r="4" spans="1:11" ht="15.75" customHeight="1" thickBot="1">
      <c r="A4" s="1" t="s">
        <v>0</v>
      </c>
      <c r="B4" s="1"/>
      <c r="K4" s="155" t="s">
        <v>60</v>
      </c>
    </row>
    <row r="5" spans="1:11" ht="21.75" customHeight="1">
      <c r="A5" s="442" t="s">
        <v>46</v>
      </c>
      <c r="B5" s="443"/>
      <c r="C5" s="476" t="s">
        <v>1</v>
      </c>
      <c r="D5" s="451" t="s">
        <v>64</v>
      </c>
      <c r="E5" s="451"/>
      <c r="F5" s="451"/>
      <c r="G5" s="451" t="s">
        <v>63</v>
      </c>
      <c r="H5" s="451"/>
      <c r="I5" s="451"/>
      <c r="J5" s="454" t="s">
        <v>3</v>
      </c>
      <c r="K5" s="455"/>
    </row>
    <row r="6" spans="1:11" ht="20.25" customHeight="1">
      <c r="A6" s="444"/>
      <c r="B6" s="445"/>
      <c r="C6" s="477"/>
      <c r="D6" s="371" t="s">
        <v>2</v>
      </c>
      <c r="E6" s="456" t="s">
        <v>421</v>
      </c>
      <c r="F6" s="456"/>
      <c r="G6" s="456" t="s">
        <v>428</v>
      </c>
      <c r="H6" s="456"/>
      <c r="I6" s="456"/>
      <c r="J6" s="456"/>
      <c r="K6" s="457"/>
    </row>
    <row r="7" spans="1:11" ht="30" customHeight="1" thickBot="1">
      <c r="A7" s="440" t="s">
        <v>61</v>
      </c>
      <c r="B7" s="441"/>
      <c r="C7" s="372" t="s">
        <v>62</v>
      </c>
      <c r="D7" s="373" t="s">
        <v>95</v>
      </c>
      <c r="E7" s="448" t="s">
        <v>65</v>
      </c>
      <c r="F7" s="448"/>
      <c r="G7" s="374" t="s">
        <v>422</v>
      </c>
      <c r="H7" s="463" t="s">
        <v>66</v>
      </c>
      <c r="I7" s="463"/>
      <c r="J7" s="452" t="s">
        <v>67</v>
      </c>
      <c r="K7" s="453"/>
    </row>
    <row r="8" spans="1:11" ht="34.5" customHeight="1" hidden="1">
      <c r="A8" s="368" t="s">
        <v>429</v>
      </c>
      <c r="B8" s="375">
        <v>2001</v>
      </c>
      <c r="C8" s="376">
        <f aca="true" t="shared" si="0" ref="C8:C20">D8+K8</f>
        <v>1148.5500000000002</v>
      </c>
      <c r="D8" s="376">
        <f>SUM(E8:G8)</f>
        <v>20.89</v>
      </c>
      <c r="E8" s="376">
        <v>20.89</v>
      </c>
      <c r="F8" s="377">
        <v>0</v>
      </c>
      <c r="G8" s="377">
        <v>0</v>
      </c>
      <c r="H8" s="377"/>
      <c r="I8" s="377">
        <v>0</v>
      </c>
      <c r="J8" s="378"/>
      <c r="K8" s="376">
        <v>1127.66</v>
      </c>
    </row>
    <row r="9" spans="1:11" ht="34.5" customHeight="1" hidden="1">
      <c r="A9" s="368" t="s">
        <v>430</v>
      </c>
      <c r="B9" s="375">
        <v>2002</v>
      </c>
      <c r="C9" s="376">
        <f t="shared" si="0"/>
        <v>1141.8</v>
      </c>
      <c r="D9" s="376">
        <f>SUM(E9:G9)</f>
        <v>9.2</v>
      </c>
      <c r="E9" s="376">
        <v>9.2</v>
      </c>
      <c r="F9" s="379">
        <v>0</v>
      </c>
      <c r="G9" s="379">
        <v>0</v>
      </c>
      <c r="H9" s="379"/>
      <c r="I9" s="379">
        <v>0</v>
      </c>
      <c r="J9" s="378"/>
      <c r="K9" s="376">
        <v>1132.6</v>
      </c>
    </row>
    <row r="10" spans="1:11" ht="34.5" customHeight="1" hidden="1">
      <c r="A10" s="368" t="s">
        <v>431</v>
      </c>
      <c r="B10" s="375">
        <v>2003</v>
      </c>
      <c r="C10" s="376">
        <f t="shared" si="0"/>
        <v>1155.8400000000001</v>
      </c>
      <c r="D10" s="376">
        <f>SUM(E10:G10)</f>
        <v>8.18</v>
      </c>
      <c r="E10" s="376">
        <v>8.18</v>
      </c>
      <c r="F10" s="377">
        <v>0</v>
      </c>
      <c r="G10" s="377">
        <v>0</v>
      </c>
      <c r="H10" s="377"/>
      <c r="I10" s="377">
        <v>0</v>
      </c>
      <c r="J10" s="378"/>
      <c r="K10" s="376">
        <v>1147.66</v>
      </c>
    </row>
    <row r="11" spans="1:11" ht="34.5" customHeight="1" hidden="1">
      <c r="A11" s="368" t="s">
        <v>432</v>
      </c>
      <c r="B11" s="375">
        <v>2004</v>
      </c>
      <c r="C11" s="376">
        <f t="shared" si="0"/>
        <v>1068.63</v>
      </c>
      <c r="D11" s="376">
        <f aca="true" t="shared" si="1" ref="D11:D16">SUM(E11:G11)</f>
        <v>13</v>
      </c>
      <c r="E11" s="376">
        <v>13</v>
      </c>
      <c r="F11" s="377">
        <v>0</v>
      </c>
      <c r="G11" s="377">
        <v>0</v>
      </c>
      <c r="H11" s="377"/>
      <c r="I11" s="377">
        <v>0</v>
      </c>
      <c r="J11" s="378"/>
      <c r="K11" s="376">
        <v>1055.63</v>
      </c>
    </row>
    <row r="12" spans="1:11" ht="34.5" customHeight="1">
      <c r="A12" s="368" t="s">
        <v>433</v>
      </c>
      <c r="B12" s="375">
        <v>2005</v>
      </c>
      <c r="C12" s="376">
        <f t="shared" si="0"/>
        <v>1068.63</v>
      </c>
      <c r="D12" s="376">
        <f t="shared" si="1"/>
        <v>13</v>
      </c>
      <c r="E12" s="376">
        <v>13</v>
      </c>
      <c r="F12" s="377">
        <v>0</v>
      </c>
      <c r="G12" s="377">
        <v>0</v>
      </c>
      <c r="H12" s="377"/>
      <c r="I12" s="377">
        <v>0</v>
      </c>
      <c r="J12" s="378"/>
      <c r="K12" s="376">
        <v>1055.63</v>
      </c>
    </row>
    <row r="13" spans="1:11" ht="34.5" customHeight="1">
      <c r="A13" s="368" t="s">
        <v>434</v>
      </c>
      <c r="B13" s="375">
        <v>2006</v>
      </c>
      <c r="C13" s="376">
        <f t="shared" si="0"/>
        <v>1101.8100000000002</v>
      </c>
      <c r="D13" s="376">
        <f t="shared" si="1"/>
        <v>3.16</v>
      </c>
      <c r="E13" s="376">
        <v>3.16</v>
      </c>
      <c r="F13" s="377">
        <v>0</v>
      </c>
      <c r="G13" s="377">
        <v>0</v>
      </c>
      <c r="H13" s="377"/>
      <c r="I13" s="377">
        <v>0</v>
      </c>
      <c r="J13" s="378"/>
      <c r="K13" s="376">
        <v>1098.65</v>
      </c>
    </row>
    <row r="14" spans="1:11" ht="34.5" customHeight="1">
      <c r="A14" s="368" t="s">
        <v>435</v>
      </c>
      <c r="B14" s="375">
        <v>2007</v>
      </c>
      <c r="C14" s="376">
        <f t="shared" si="0"/>
        <v>1107.26</v>
      </c>
      <c r="D14" s="376">
        <f t="shared" si="1"/>
        <v>3.16</v>
      </c>
      <c r="E14" s="376">
        <v>3.16</v>
      </c>
      <c r="F14" s="377">
        <v>0</v>
      </c>
      <c r="G14" s="377">
        <v>0</v>
      </c>
      <c r="H14" s="377"/>
      <c r="I14" s="377">
        <v>0</v>
      </c>
      <c r="J14" s="378"/>
      <c r="K14" s="376">
        <v>1104.1</v>
      </c>
    </row>
    <row r="15" spans="1:11" ht="34.5" customHeight="1">
      <c r="A15" s="368" t="s">
        <v>436</v>
      </c>
      <c r="B15" s="375">
        <v>2008</v>
      </c>
      <c r="C15" s="376">
        <f t="shared" si="0"/>
        <v>1107.16</v>
      </c>
      <c r="D15" s="376">
        <f t="shared" si="1"/>
        <v>3.16</v>
      </c>
      <c r="E15" s="376">
        <v>3.16</v>
      </c>
      <c r="F15" s="377">
        <v>0</v>
      </c>
      <c r="G15" s="377">
        <v>0</v>
      </c>
      <c r="H15" s="377"/>
      <c r="I15" s="377">
        <v>0</v>
      </c>
      <c r="J15" s="378"/>
      <c r="K15" s="376">
        <v>1104</v>
      </c>
    </row>
    <row r="16" spans="1:11" ht="34.5" customHeight="1">
      <c r="A16" s="368" t="s">
        <v>437</v>
      </c>
      <c r="B16" s="375">
        <v>2009</v>
      </c>
      <c r="C16" s="376">
        <f t="shared" si="0"/>
        <v>1058.1000000000001</v>
      </c>
      <c r="D16" s="376">
        <f t="shared" si="1"/>
        <v>3.16</v>
      </c>
      <c r="E16" s="376">
        <v>3.16</v>
      </c>
      <c r="F16" s="377">
        <v>0</v>
      </c>
      <c r="G16" s="377">
        <v>0</v>
      </c>
      <c r="H16" s="377"/>
      <c r="I16" s="377">
        <v>0</v>
      </c>
      <c r="J16" s="378"/>
      <c r="K16" s="376">
        <v>1054.94</v>
      </c>
    </row>
    <row r="17" spans="1:11" ht="34.5" customHeight="1">
      <c r="A17" s="368" t="s">
        <v>438</v>
      </c>
      <c r="B17" s="375">
        <v>2010</v>
      </c>
      <c r="C17" s="376">
        <f t="shared" si="0"/>
        <v>1037.1</v>
      </c>
      <c r="D17" s="377">
        <f>SUM(E17:G17)</f>
        <v>0</v>
      </c>
      <c r="E17" s="377">
        <v>0</v>
      </c>
      <c r="F17" s="377">
        <v>0</v>
      </c>
      <c r="G17" s="377">
        <v>0</v>
      </c>
      <c r="H17" s="377"/>
      <c r="I17" s="377">
        <v>0</v>
      </c>
      <c r="J17" s="378"/>
      <c r="K17" s="376">
        <v>1037.1</v>
      </c>
    </row>
    <row r="18" spans="1:11" ht="34.5" customHeight="1">
      <c r="A18" s="368" t="s">
        <v>439</v>
      </c>
      <c r="B18" s="375">
        <v>2011</v>
      </c>
      <c r="C18" s="376">
        <f t="shared" si="0"/>
        <v>1037.45</v>
      </c>
      <c r="D18" s="377">
        <f>SUM(E18:G18)</f>
        <v>0</v>
      </c>
      <c r="E18" s="377">
        <v>0</v>
      </c>
      <c r="F18" s="377">
        <v>0</v>
      </c>
      <c r="G18" s="377">
        <v>0</v>
      </c>
      <c r="H18" s="377"/>
      <c r="I18" s="377">
        <v>0</v>
      </c>
      <c r="J18" s="378"/>
      <c r="K18" s="376">
        <v>1037.45</v>
      </c>
    </row>
    <row r="19" spans="1:11" ht="34.5" customHeight="1">
      <c r="A19" s="380" t="s">
        <v>440</v>
      </c>
      <c r="B19" s="375">
        <v>2012</v>
      </c>
      <c r="C19" s="376">
        <f t="shared" si="0"/>
        <v>1037.45</v>
      </c>
      <c r="D19" s="379">
        <v>0</v>
      </c>
      <c r="E19" s="379">
        <v>0</v>
      </c>
      <c r="F19" s="379">
        <v>0</v>
      </c>
      <c r="G19" s="379">
        <v>0</v>
      </c>
      <c r="H19" s="379"/>
      <c r="I19" s="379">
        <v>0</v>
      </c>
      <c r="J19" s="378"/>
      <c r="K19" s="376">
        <v>1037.45</v>
      </c>
    </row>
    <row r="20" spans="1:11" ht="34.5" customHeight="1" thickBot="1">
      <c r="A20" s="380" t="s">
        <v>398</v>
      </c>
      <c r="B20" s="375">
        <v>2013</v>
      </c>
      <c r="C20" s="376">
        <f t="shared" si="0"/>
        <v>1037.45</v>
      </c>
      <c r="D20" s="379">
        <v>0</v>
      </c>
      <c r="E20" s="379">
        <v>0</v>
      </c>
      <c r="F20" s="379">
        <v>0</v>
      </c>
      <c r="G20" s="379">
        <v>0</v>
      </c>
      <c r="H20" s="379"/>
      <c r="I20" s="379">
        <v>0</v>
      </c>
      <c r="J20" s="378"/>
      <c r="K20" s="376">
        <v>1037.45</v>
      </c>
    </row>
    <row r="21" spans="1:11" ht="18" customHeight="1">
      <c r="A21" s="442" t="s">
        <v>46</v>
      </c>
      <c r="B21" s="443"/>
      <c r="C21" s="461" t="s">
        <v>441</v>
      </c>
      <c r="D21" s="458" t="s">
        <v>425</v>
      </c>
      <c r="E21" s="459"/>
      <c r="F21" s="459"/>
      <c r="G21" s="459"/>
      <c r="H21" s="459"/>
      <c r="I21" s="460"/>
      <c r="J21" s="464" t="s">
        <v>426</v>
      </c>
      <c r="K21" s="474" t="s">
        <v>427</v>
      </c>
    </row>
    <row r="22" spans="1:11" ht="15" customHeight="1">
      <c r="A22" s="444"/>
      <c r="B22" s="445"/>
      <c r="C22" s="462"/>
      <c r="D22" s="449" t="s">
        <v>417</v>
      </c>
      <c r="E22" s="468" t="s">
        <v>524</v>
      </c>
      <c r="F22" s="469"/>
      <c r="G22" s="469"/>
      <c r="H22" s="470"/>
      <c r="I22" s="466" t="s">
        <v>418</v>
      </c>
      <c r="J22" s="465"/>
      <c r="K22" s="475"/>
    </row>
    <row r="23" spans="1:11" ht="45.75" customHeight="1" thickBot="1">
      <c r="A23" s="446" t="s">
        <v>61</v>
      </c>
      <c r="B23" s="447"/>
      <c r="C23" s="462"/>
      <c r="D23" s="450"/>
      <c r="E23" s="369" t="s">
        <v>419</v>
      </c>
      <c r="F23" s="369" t="s">
        <v>420</v>
      </c>
      <c r="G23" s="369" t="s">
        <v>416</v>
      </c>
      <c r="H23" s="370" t="s">
        <v>415</v>
      </c>
      <c r="I23" s="467"/>
      <c r="J23" s="465"/>
      <c r="K23" s="475"/>
    </row>
    <row r="24" spans="1:11" ht="31.5" customHeight="1">
      <c r="A24" s="381" t="s">
        <v>423</v>
      </c>
      <c r="B24" s="382">
        <v>2014</v>
      </c>
      <c r="C24" s="383">
        <f>D24+J24</f>
        <v>1037.45</v>
      </c>
      <c r="D24" s="367">
        <f>E24+I24</f>
        <v>1037.45</v>
      </c>
      <c r="E24" s="384">
        <f>SUM(F24:H24)</f>
        <v>518.37</v>
      </c>
      <c r="F24" s="384">
        <v>0</v>
      </c>
      <c r="G24" s="384">
        <v>40.26</v>
      </c>
      <c r="H24" s="385">
        <v>478.11</v>
      </c>
      <c r="I24" s="381">
        <v>519.08</v>
      </c>
      <c r="J24" s="384">
        <v>0</v>
      </c>
      <c r="K24" s="386">
        <v>100</v>
      </c>
    </row>
    <row r="25" spans="1:11" ht="31.5" customHeight="1">
      <c r="A25" s="380" t="s">
        <v>459</v>
      </c>
      <c r="B25" s="375">
        <v>2015</v>
      </c>
      <c r="C25" s="390">
        <f>D25+J25</f>
        <v>1037.45</v>
      </c>
      <c r="D25" s="391">
        <f>E25+I25</f>
        <v>1037.45</v>
      </c>
      <c r="E25" s="392">
        <v>572.61</v>
      </c>
      <c r="F25" s="392">
        <v>0</v>
      </c>
      <c r="G25" s="392">
        <v>32.6</v>
      </c>
      <c r="H25" s="393">
        <v>540.01</v>
      </c>
      <c r="I25" s="380">
        <v>464.84</v>
      </c>
      <c r="J25" s="392">
        <v>0</v>
      </c>
      <c r="K25" s="394">
        <v>100</v>
      </c>
    </row>
    <row r="26" spans="1:11" ht="31.5" customHeight="1">
      <c r="A26" s="380" t="s">
        <v>522</v>
      </c>
      <c r="B26" s="375">
        <v>2016</v>
      </c>
      <c r="C26" s="390">
        <f>D26+J26</f>
        <v>1037.45</v>
      </c>
      <c r="D26" s="391">
        <f>E26+I26</f>
        <v>1037.45</v>
      </c>
      <c r="E26" s="392">
        <v>498.87</v>
      </c>
      <c r="F26" s="392">
        <v>0</v>
      </c>
      <c r="G26" s="392">
        <v>149.58</v>
      </c>
      <c r="H26" s="393">
        <v>349.29</v>
      </c>
      <c r="I26" s="380">
        <v>538.58</v>
      </c>
      <c r="J26" s="392">
        <v>0</v>
      </c>
      <c r="K26" s="394">
        <v>100</v>
      </c>
    </row>
    <row r="27" spans="1:11" s="418" customFormat="1" ht="31.5" customHeight="1">
      <c r="A27" s="411" t="s">
        <v>523</v>
      </c>
      <c r="B27" s="412">
        <v>2017</v>
      </c>
      <c r="C27" s="413">
        <f>D27+J27</f>
        <v>1037.4499999999998</v>
      </c>
      <c r="D27" s="414">
        <f>E27+I27</f>
        <v>1037.4499999999998</v>
      </c>
      <c r="E27" s="415">
        <f>SUM(F27:H27)</f>
        <v>539.81</v>
      </c>
      <c r="F27" s="415">
        <v>0</v>
      </c>
      <c r="G27" s="415">
        <v>82.97</v>
      </c>
      <c r="H27" s="416">
        <v>456.84</v>
      </c>
      <c r="I27" s="411">
        <v>497.64</v>
      </c>
      <c r="J27" s="415">
        <v>0</v>
      </c>
      <c r="K27" s="417">
        <v>100</v>
      </c>
    </row>
    <row r="28" spans="1:11" s="418" customFormat="1" ht="31.5" customHeight="1">
      <c r="A28" s="411" t="s">
        <v>528</v>
      </c>
      <c r="B28" s="412">
        <v>2018</v>
      </c>
      <c r="C28" s="413">
        <v>1037.45</v>
      </c>
      <c r="D28" s="414">
        <v>1037.45</v>
      </c>
      <c r="E28" s="415">
        <v>565.49</v>
      </c>
      <c r="F28" s="415">
        <v>0</v>
      </c>
      <c r="G28" s="415">
        <v>87.74</v>
      </c>
      <c r="H28" s="416">
        <v>477.75</v>
      </c>
      <c r="I28" s="411">
        <v>471.96</v>
      </c>
      <c r="J28" s="415">
        <v>0</v>
      </c>
      <c r="K28" s="417">
        <v>100</v>
      </c>
    </row>
    <row r="29" spans="1:11" ht="33" customHeight="1">
      <c r="A29" s="411" t="s">
        <v>533</v>
      </c>
      <c r="B29" s="412">
        <v>2019</v>
      </c>
      <c r="C29" s="430">
        <v>1037.45</v>
      </c>
      <c r="D29" s="414">
        <v>1037.45</v>
      </c>
      <c r="E29" s="415">
        <v>583.55</v>
      </c>
      <c r="F29" s="415">
        <v>0</v>
      </c>
      <c r="G29" s="415">
        <v>130.96</v>
      </c>
      <c r="H29" s="416">
        <v>452.59</v>
      </c>
      <c r="I29" s="411">
        <v>453.9</v>
      </c>
      <c r="J29" s="415">
        <v>0</v>
      </c>
      <c r="K29" s="417">
        <v>100</v>
      </c>
    </row>
    <row r="30" spans="1:11" ht="26.25" customHeight="1" thickBot="1">
      <c r="A30" s="428" t="s">
        <v>538</v>
      </c>
      <c r="B30" s="431">
        <v>2020</v>
      </c>
      <c r="C30" s="432">
        <v>1037.45</v>
      </c>
      <c r="D30" s="425">
        <v>1037.45</v>
      </c>
      <c r="E30" s="426">
        <v>585.35</v>
      </c>
      <c r="F30" s="426">
        <v>0</v>
      </c>
      <c r="G30" s="426">
        <v>134.76</v>
      </c>
      <c r="H30" s="427">
        <v>450.59</v>
      </c>
      <c r="I30" s="428">
        <v>452.1</v>
      </c>
      <c r="J30" s="426">
        <v>0</v>
      </c>
      <c r="K30" s="429">
        <v>100</v>
      </c>
    </row>
    <row r="31" spans="1:2" s="36" customFormat="1" ht="19.5" customHeight="1">
      <c r="A31" s="24" t="s">
        <v>529</v>
      </c>
      <c r="B31" s="24"/>
    </row>
    <row r="32" spans="1:2" s="36" customFormat="1" ht="19.5" customHeight="1">
      <c r="A32" s="37"/>
      <c r="B32" s="37"/>
    </row>
    <row r="33" spans="1:2" s="36" customFormat="1" ht="19.5" customHeight="1">
      <c r="A33" s="37"/>
      <c r="B33" s="37"/>
    </row>
    <row r="34" spans="1:2" s="36" customFormat="1" ht="19.5" customHeight="1">
      <c r="A34" s="37"/>
      <c r="B34" s="37"/>
    </row>
    <row r="35" ht="19.5" customHeight="1"/>
    <row r="36" ht="19.5" customHeight="1"/>
    <row r="37" ht="19.5" customHeight="1"/>
  </sheetData>
  <sheetProtection/>
  <mergeCells count="23">
    <mergeCell ref="A1:C1"/>
    <mergeCell ref="G5:I5"/>
    <mergeCell ref="G6:I6"/>
    <mergeCell ref="I1:K1"/>
    <mergeCell ref="A2:G2"/>
    <mergeCell ref="K21:K23"/>
    <mergeCell ref="C5:C6"/>
    <mergeCell ref="J7:K7"/>
    <mergeCell ref="A5:B6"/>
    <mergeCell ref="J5:K6"/>
    <mergeCell ref="D21:I21"/>
    <mergeCell ref="C21:C23"/>
    <mergeCell ref="H7:I7"/>
    <mergeCell ref="J21:J23"/>
    <mergeCell ref="E6:F6"/>
    <mergeCell ref="I22:I23"/>
    <mergeCell ref="E22:H22"/>
    <mergeCell ref="A7:B7"/>
    <mergeCell ref="A21:B22"/>
    <mergeCell ref="A23:B23"/>
    <mergeCell ref="E7:F7"/>
    <mergeCell ref="D22:D23"/>
    <mergeCell ref="D5:F5"/>
  </mergeCells>
  <printOptions horizontalCentered="1"/>
  <pageMargins left="0.7874015748031497" right="0.7874015748031497" top="0.5905511811023623" bottom="0.54" header="0.5118110236220472" footer="0.31"/>
  <pageSetup horizontalDpi="600" verticalDpi="600" orientation="portrait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R31"/>
  <sheetViews>
    <sheetView zoomScalePageLayoutView="0" workbookViewId="0" topLeftCell="A19">
      <selection activeCell="F25" sqref="F25"/>
    </sheetView>
  </sheetViews>
  <sheetFormatPr defaultColWidth="9.00390625" defaultRowHeight="15.75"/>
  <cols>
    <col min="1" max="1" width="9.50390625" style="86" customWidth="1"/>
    <col min="2" max="2" width="7.125" style="86" customWidth="1"/>
    <col min="3" max="16" width="9.875" style="86" customWidth="1"/>
    <col min="17" max="16384" width="9.00390625" style="86" customWidth="1"/>
  </cols>
  <sheetData>
    <row r="1" spans="1:16" s="6" customFormat="1" ht="15.75" customHeight="1">
      <c r="A1" s="543" t="s">
        <v>452</v>
      </c>
      <c r="B1" s="543"/>
      <c r="C1" s="4"/>
      <c r="D1" s="4"/>
      <c r="E1" s="5"/>
      <c r="F1" s="5"/>
      <c r="K1" s="5"/>
      <c r="L1" s="5"/>
      <c r="M1" s="5"/>
      <c r="N1" s="5"/>
      <c r="O1" s="542" t="s">
        <v>453</v>
      </c>
      <c r="P1" s="542"/>
    </row>
    <row r="2" spans="1:16" s="80" customFormat="1" ht="27.75" customHeight="1">
      <c r="A2" s="79"/>
      <c r="B2" s="241"/>
      <c r="C2" s="242" t="s">
        <v>178</v>
      </c>
      <c r="D2" s="241"/>
      <c r="E2" s="241"/>
      <c r="F2" s="241"/>
      <c r="G2" s="242"/>
      <c r="I2" s="79"/>
      <c r="J2" s="247" t="s">
        <v>349</v>
      </c>
      <c r="K2" s="243"/>
      <c r="L2" s="241"/>
      <c r="M2" s="241"/>
      <c r="N2" s="241"/>
      <c r="O2" s="241"/>
      <c r="P2" s="81"/>
    </row>
    <row r="3" spans="1:16" s="80" customFormat="1" ht="15.75" customHeight="1">
      <c r="A3" s="82"/>
      <c r="B3" s="82"/>
      <c r="C3" s="82"/>
      <c r="D3" s="82"/>
      <c r="E3" s="82" t="s">
        <v>176</v>
      </c>
      <c r="F3" s="82"/>
      <c r="G3" s="82"/>
      <c r="I3" s="82"/>
      <c r="J3" s="82"/>
      <c r="K3" s="249" t="s">
        <v>179</v>
      </c>
      <c r="L3" s="248"/>
      <c r="M3" s="248"/>
      <c r="N3" s="82"/>
      <c r="O3" s="82"/>
      <c r="P3" s="83"/>
    </row>
    <row r="4" spans="1:18" s="6" customFormat="1" ht="15.75" customHeight="1">
      <c r="A4" s="5" t="s">
        <v>109</v>
      </c>
      <c r="B4" s="5"/>
      <c r="C4" s="5"/>
      <c r="D4" s="5"/>
      <c r="E4" s="5"/>
      <c r="F4" s="73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190"/>
      <c r="R4" s="190"/>
    </row>
    <row r="5" spans="1:18" s="6" customFormat="1" ht="15.75" customHeight="1" thickBot="1">
      <c r="A5" s="69" t="s">
        <v>110</v>
      </c>
      <c r="B5" s="69"/>
      <c r="C5" s="69"/>
      <c r="D5" s="69"/>
      <c r="E5" s="69"/>
      <c r="F5" s="74"/>
      <c r="G5" s="69"/>
      <c r="H5" s="69"/>
      <c r="I5" s="69"/>
      <c r="J5" s="69"/>
      <c r="K5" s="69"/>
      <c r="L5" s="70"/>
      <c r="M5" s="69"/>
      <c r="N5" s="69"/>
      <c r="O5" s="69"/>
      <c r="P5" s="191" t="s">
        <v>124</v>
      </c>
      <c r="Q5" s="190"/>
      <c r="R5" s="190"/>
    </row>
    <row r="6" spans="1:16" s="80" customFormat="1" ht="19.5" customHeight="1">
      <c r="A6" s="577" t="s">
        <v>12</v>
      </c>
      <c r="B6" s="578"/>
      <c r="C6" s="574" t="s">
        <v>19</v>
      </c>
      <c r="D6" s="575"/>
      <c r="E6" s="574" t="s">
        <v>27</v>
      </c>
      <c r="F6" s="575"/>
      <c r="G6" s="574" t="s">
        <v>28</v>
      </c>
      <c r="H6" s="575"/>
      <c r="I6" s="576" t="s">
        <v>160</v>
      </c>
      <c r="J6" s="575"/>
      <c r="K6" s="574" t="s">
        <v>29</v>
      </c>
      <c r="L6" s="575"/>
      <c r="M6" s="574" t="s">
        <v>30</v>
      </c>
      <c r="N6" s="575"/>
      <c r="O6" s="574" t="s">
        <v>166</v>
      </c>
      <c r="P6" s="576"/>
    </row>
    <row r="7" spans="1:16" s="80" customFormat="1" ht="19.5" customHeight="1">
      <c r="A7" s="572"/>
      <c r="B7" s="573"/>
      <c r="C7" s="566" t="s">
        <v>62</v>
      </c>
      <c r="D7" s="569"/>
      <c r="E7" s="566" t="s">
        <v>158</v>
      </c>
      <c r="F7" s="569"/>
      <c r="G7" s="566" t="s">
        <v>159</v>
      </c>
      <c r="H7" s="569"/>
      <c r="I7" s="579" t="s">
        <v>161</v>
      </c>
      <c r="J7" s="569"/>
      <c r="K7" s="566" t="s">
        <v>162</v>
      </c>
      <c r="L7" s="569"/>
      <c r="M7" s="566" t="s">
        <v>163</v>
      </c>
      <c r="N7" s="569"/>
      <c r="O7" s="566" t="s">
        <v>164</v>
      </c>
      <c r="P7" s="567"/>
    </row>
    <row r="8" spans="1:16" s="80" customFormat="1" ht="19.5" customHeight="1">
      <c r="A8" s="572"/>
      <c r="B8" s="573"/>
      <c r="C8" s="238" t="s">
        <v>136</v>
      </c>
      <c r="D8" s="233" t="s">
        <v>130</v>
      </c>
      <c r="E8" s="238" t="s">
        <v>137</v>
      </c>
      <c r="F8" s="233" t="s">
        <v>130</v>
      </c>
      <c r="G8" s="233" t="s">
        <v>136</v>
      </c>
      <c r="H8" s="234" t="s">
        <v>130</v>
      </c>
      <c r="I8" s="233" t="s">
        <v>137</v>
      </c>
      <c r="J8" s="233" t="s">
        <v>130</v>
      </c>
      <c r="K8" s="233" t="s">
        <v>139</v>
      </c>
      <c r="L8" s="233" t="s">
        <v>130</v>
      </c>
      <c r="M8" s="233" t="s">
        <v>137</v>
      </c>
      <c r="N8" s="233" t="s">
        <v>130</v>
      </c>
      <c r="O8" s="238" t="s">
        <v>139</v>
      </c>
      <c r="P8" s="232" t="s">
        <v>130</v>
      </c>
    </row>
    <row r="9" spans="1:16" s="10" customFormat="1" ht="30.75" customHeight="1" thickBot="1">
      <c r="A9" s="548" t="s">
        <v>142</v>
      </c>
      <c r="B9" s="549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31" t="s">
        <v>143</v>
      </c>
    </row>
    <row r="10" spans="1:16" ht="30" customHeight="1">
      <c r="A10" s="237" t="s">
        <v>270</v>
      </c>
      <c r="B10" s="239" t="s">
        <v>168</v>
      </c>
      <c r="C10" s="84">
        <f aca="true" t="shared" si="0" ref="C10:D13">SUM(E10,G10,I10,K10,M10,O10)</f>
        <v>330.66999999999996</v>
      </c>
      <c r="D10" s="84">
        <f t="shared" si="0"/>
        <v>3386</v>
      </c>
      <c r="E10" s="84">
        <v>7.85</v>
      </c>
      <c r="F10" s="85">
        <v>118</v>
      </c>
      <c r="G10" s="84">
        <v>0</v>
      </c>
      <c r="H10" s="85">
        <v>0</v>
      </c>
      <c r="I10" s="84">
        <v>81.25</v>
      </c>
      <c r="J10" s="85">
        <v>1383</v>
      </c>
      <c r="K10" s="84">
        <v>110.25</v>
      </c>
      <c r="L10" s="85">
        <v>794</v>
      </c>
      <c r="M10" s="84">
        <v>0</v>
      </c>
      <c r="N10" s="85">
        <v>0</v>
      </c>
      <c r="O10" s="84">
        <v>131.32</v>
      </c>
      <c r="P10" s="85">
        <v>1091</v>
      </c>
    </row>
    <row r="11" spans="1:16" ht="30" customHeight="1">
      <c r="A11" s="235" t="s">
        <v>271</v>
      </c>
      <c r="B11" s="239" t="s">
        <v>169</v>
      </c>
      <c r="C11" s="84">
        <f t="shared" si="0"/>
        <v>343.12</v>
      </c>
      <c r="D11" s="84">
        <f t="shared" si="0"/>
        <v>3846</v>
      </c>
      <c r="E11" s="84">
        <v>7.85</v>
      </c>
      <c r="F11" s="85">
        <v>148</v>
      </c>
      <c r="G11" s="84">
        <v>0</v>
      </c>
      <c r="H11" s="85">
        <v>0</v>
      </c>
      <c r="I11" s="84">
        <v>82.75</v>
      </c>
      <c r="J11" s="85">
        <v>1165</v>
      </c>
      <c r="K11" s="84">
        <v>110.25</v>
      </c>
      <c r="L11" s="85">
        <v>833</v>
      </c>
      <c r="M11" s="84">
        <v>2.35</v>
      </c>
      <c r="N11" s="85">
        <v>13</v>
      </c>
      <c r="O11" s="84">
        <v>139.92</v>
      </c>
      <c r="P11" s="85">
        <v>1687</v>
      </c>
    </row>
    <row r="12" spans="1:16" ht="30" customHeight="1">
      <c r="A12" s="235" t="s">
        <v>272</v>
      </c>
      <c r="B12" s="239" t="s">
        <v>170</v>
      </c>
      <c r="C12" s="84">
        <f t="shared" si="0"/>
        <v>348.84000000000003</v>
      </c>
      <c r="D12" s="84">
        <f t="shared" si="0"/>
        <v>2344</v>
      </c>
      <c r="E12" s="87">
        <v>7.85</v>
      </c>
      <c r="F12" s="88">
        <v>125</v>
      </c>
      <c r="G12" s="87">
        <v>0</v>
      </c>
      <c r="H12" s="88">
        <v>0</v>
      </c>
      <c r="I12" s="84">
        <v>91.27</v>
      </c>
      <c r="J12" s="85">
        <v>969</v>
      </c>
      <c r="K12" s="84">
        <v>110.25</v>
      </c>
      <c r="L12" s="85">
        <v>573</v>
      </c>
      <c r="M12" s="84">
        <v>2.35</v>
      </c>
      <c r="N12" s="85">
        <v>4</v>
      </c>
      <c r="O12" s="84">
        <v>137.12</v>
      </c>
      <c r="P12" s="88">
        <v>673</v>
      </c>
    </row>
    <row r="13" spans="1:16" ht="30" customHeight="1">
      <c r="A13" s="235" t="s">
        <v>273</v>
      </c>
      <c r="B13" s="240" t="s">
        <v>167</v>
      </c>
      <c r="C13" s="89">
        <f t="shared" si="0"/>
        <v>253.2</v>
      </c>
      <c r="D13" s="89">
        <f t="shared" si="0"/>
        <v>2165</v>
      </c>
      <c r="E13" s="84">
        <v>7.85</v>
      </c>
      <c r="F13" s="85">
        <v>126</v>
      </c>
      <c r="G13" s="84">
        <v>0</v>
      </c>
      <c r="H13" s="90">
        <v>0</v>
      </c>
      <c r="I13" s="84">
        <v>82.75</v>
      </c>
      <c r="J13" s="85">
        <v>957</v>
      </c>
      <c r="K13" s="84">
        <v>110.25</v>
      </c>
      <c r="L13" s="85">
        <v>829</v>
      </c>
      <c r="M13" s="84">
        <v>2.35</v>
      </c>
      <c r="N13" s="85">
        <v>9</v>
      </c>
      <c r="O13" s="84">
        <v>50</v>
      </c>
      <c r="P13" s="90">
        <v>244</v>
      </c>
    </row>
    <row r="14" spans="1:16" ht="19.5" customHeight="1">
      <c r="A14" s="570" t="s">
        <v>12</v>
      </c>
      <c r="B14" s="571"/>
      <c r="C14" s="564" t="s">
        <v>19</v>
      </c>
      <c r="D14" s="568"/>
      <c r="E14" s="564" t="s">
        <v>27</v>
      </c>
      <c r="F14" s="568"/>
      <c r="G14" s="564" t="s">
        <v>28</v>
      </c>
      <c r="H14" s="568"/>
      <c r="I14" s="565" t="s">
        <v>165</v>
      </c>
      <c r="J14" s="568"/>
      <c r="K14" s="564" t="s">
        <v>29</v>
      </c>
      <c r="L14" s="568"/>
      <c r="M14" s="564" t="s">
        <v>30</v>
      </c>
      <c r="N14" s="568"/>
      <c r="O14" s="564" t="s">
        <v>56</v>
      </c>
      <c r="P14" s="565"/>
    </row>
    <row r="15" spans="1:16" ht="19.5" customHeight="1">
      <c r="A15" s="572"/>
      <c r="B15" s="573"/>
      <c r="C15" s="566" t="s">
        <v>62</v>
      </c>
      <c r="D15" s="569"/>
      <c r="E15" s="566" t="s">
        <v>158</v>
      </c>
      <c r="F15" s="569"/>
      <c r="G15" s="566" t="s">
        <v>159</v>
      </c>
      <c r="H15" s="569"/>
      <c r="I15" s="567"/>
      <c r="J15" s="569"/>
      <c r="K15" s="566" t="s">
        <v>162</v>
      </c>
      <c r="L15" s="569"/>
      <c r="M15" s="566" t="s">
        <v>163</v>
      </c>
      <c r="N15" s="569"/>
      <c r="O15" s="566" t="s">
        <v>164</v>
      </c>
      <c r="P15" s="567"/>
    </row>
    <row r="16" spans="1:16" ht="19.5" customHeight="1">
      <c r="A16" s="572"/>
      <c r="B16" s="573"/>
      <c r="C16" s="238" t="s">
        <v>157</v>
      </c>
      <c r="D16" s="233" t="s">
        <v>138</v>
      </c>
      <c r="E16" s="238" t="s">
        <v>157</v>
      </c>
      <c r="F16" s="233" t="s">
        <v>138</v>
      </c>
      <c r="G16" s="233" t="s">
        <v>157</v>
      </c>
      <c r="H16" s="234" t="s">
        <v>138</v>
      </c>
      <c r="I16" s="233" t="s">
        <v>157</v>
      </c>
      <c r="J16" s="233" t="s">
        <v>138</v>
      </c>
      <c r="K16" s="233" t="s">
        <v>157</v>
      </c>
      <c r="L16" s="233" t="s">
        <v>138</v>
      </c>
      <c r="M16" s="233" t="s">
        <v>157</v>
      </c>
      <c r="N16" s="233" t="s">
        <v>138</v>
      </c>
      <c r="O16" s="238" t="s">
        <v>157</v>
      </c>
      <c r="P16" s="232" t="s">
        <v>138</v>
      </c>
    </row>
    <row r="17" spans="1:16" s="10" customFormat="1" ht="30.75" customHeight="1" thickBot="1">
      <c r="A17" s="548" t="s">
        <v>142</v>
      </c>
      <c r="B17" s="549"/>
      <c r="C17" s="218" t="s">
        <v>85</v>
      </c>
      <c r="D17" s="219" t="s">
        <v>143</v>
      </c>
      <c r="E17" s="218" t="s">
        <v>85</v>
      </c>
      <c r="F17" s="219" t="s">
        <v>143</v>
      </c>
      <c r="G17" s="230" t="s">
        <v>85</v>
      </c>
      <c r="H17" s="219" t="s">
        <v>143</v>
      </c>
      <c r="I17" s="218" t="s">
        <v>85</v>
      </c>
      <c r="J17" s="219" t="s">
        <v>143</v>
      </c>
      <c r="K17" s="218" t="s">
        <v>85</v>
      </c>
      <c r="L17" s="219" t="s">
        <v>143</v>
      </c>
      <c r="M17" s="218" t="s">
        <v>85</v>
      </c>
      <c r="N17" s="219" t="s">
        <v>143</v>
      </c>
      <c r="O17" s="218" t="s">
        <v>85</v>
      </c>
      <c r="P17" s="231" t="s">
        <v>143</v>
      </c>
    </row>
    <row r="18" spans="1:16" ht="30" customHeight="1">
      <c r="A18" s="235" t="s">
        <v>274</v>
      </c>
      <c r="B18" s="239" t="s">
        <v>171</v>
      </c>
      <c r="C18" s="84">
        <f aca="true" t="shared" si="1" ref="C18:D21">SUM(E18,G18,I18,K18,M18,O18)</f>
        <v>165.3</v>
      </c>
      <c r="D18" s="84">
        <f t="shared" si="1"/>
        <v>1086</v>
      </c>
      <c r="E18" s="84">
        <v>1.8</v>
      </c>
      <c r="F18" s="84">
        <v>30</v>
      </c>
      <c r="G18" s="84">
        <v>0</v>
      </c>
      <c r="H18" s="85">
        <v>0</v>
      </c>
      <c r="I18" s="84">
        <v>0.9</v>
      </c>
      <c r="J18" s="85">
        <v>8</v>
      </c>
      <c r="K18" s="84">
        <v>110.25</v>
      </c>
      <c r="L18" s="85">
        <v>617</v>
      </c>
      <c r="M18" s="84">
        <v>2.35</v>
      </c>
      <c r="N18" s="85">
        <v>11</v>
      </c>
      <c r="O18" s="84">
        <v>50</v>
      </c>
      <c r="P18" s="85">
        <v>420</v>
      </c>
    </row>
    <row r="19" spans="1:16" ht="30" customHeight="1">
      <c r="A19" s="235" t="s">
        <v>275</v>
      </c>
      <c r="B19" s="239" t="s">
        <v>172</v>
      </c>
      <c r="C19" s="84">
        <f t="shared" si="1"/>
        <v>299.55</v>
      </c>
      <c r="D19" s="84">
        <f t="shared" si="1"/>
        <v>1023</v>
      </c>
      <c r="E19" s="84">
        <v>1.8</v>
      </c>
      <c r="F19" s="85">
        <v>15</v>
      </c>
      <c r="G19" s="84">
        <v>0</v>
      </c>
      <c r="H19" s="85">
        <v>0</v>
      </c>
      <c r="I19" s="84">
        <v>90</v>
      </c>
      <c r="J19" s="85">
        <v>6</v>
      </c>
      <c r="K19" s="84">
        <v>110.25</v>
      </c>
      <c r="L19" s="85">
        <v>617</v>
      </c>
      <c r="M19" s="84">
        <v>7.5</v>
      </c>
      <c r="N19" s="85">
        <v>10</v>
      </c>
      <c r="O19" s="84">
        <v>90</v>
      </c>
      <c r="P19" s="85">
        <v>375</v>
      </c>
    </row>
    <row r="20" spans="1:16" ht="30" customHeight="1">
      <c r="A20" s="235" t="s">
        <v>276</v>
      </c>
      <c r="B20" s="239" t="s">
        <v>173</v>
      </c>
      <c r="C20" s="84">
        <f t="shared" si="1"/>
        <v>163.45</v>
      </c>
      <c r="D20" s="84">
        <f t="shared" si="1"/>
        <v>1539</v>
      </c>
      <c r="E20" s="84">
        <v>0</v>
      </c>
      <c r="F20" s="85">
        <v>0</v>
      </c>
      <c r="G20" s="84">
        <v>0</v>
      </c>
      <c r="H20" s="85">
        <v>0</v>
      </c>
      <c r="I20" s="84">
        <v>0.9</v>
      </c>
      <c r="J20" s="85">
        <v>6</v>
      </c>
      <c r="K20" s="84">
        <v>110.25</v>
      </c>
      <c r="L20" s="85">
        <v>1147</v>
      </c>
      <c r="M20" s="84">
        <v>2.3</v>
      </c>
      <c r="N20" s="85">
        <v>11</v>
      </c>
      <c r="O20" s="84">
        <v>50</v>
      </c>
      <c r="P20" s="85">
        <v>375</v>
      </c>
    </row>
    <row r="21" spans="1:16" ht="30" customHeight="1">
      <c r="A21" s="235" t="s">
        <v>277</v>
      </c>
      <c r="B21" s="239" t="s">
        <v>174</v>
      </c>
      <c r="C21" s="84">
        <f t="shared" si="1"/>
        <v>163.45</v>
      </c>
      <c r="D21" s="84">
        <f t="shared" si="1"/>
        <v>1132</v>
      </c>
      <c r="E21" s="84">
        <v>0</v>
      </c>
      <c r="F21" s="85">
        <v>0</v>
      </c>
      <c r="G21" s="84">
        <v>0</v>
      </c>
      <c r="H21" s="85">
        <v>0</v>
      </c>
      <c r="I21" s="84">
        <v>0.9</v>
      </c>
      <c r="J21" s="85">
        <v>6</v>
      </c>
      <c r="K21" s="84">
        <v>110.25</v>
      </c>
      <c r="L21" s="85">
        <v>706</v>
      </c>
      <c r="M21" s="84">
        <v>2.3</v>
      </c>
      <c r="N21" s="85">
        <v>14</v>
      </c>
      <c r="O21" s="84">
        <v>50</v>
      </c>
      <c r="P21" s="85">
        <v>406</v>
      </c>
    </row>
    <row r="22" spans="1:16" ht="30" customHeight="1">
      <c r="A22" s="235" t="s">
        <v>278</v>
      </c>
      <c r="B22" s="239" t="s">
        <v>175</v>
      </c>
      <c r="C22" s="84">
        <f aca="true" t="shared" si="2" ref="C22:D24">SUM(E22,G22,I22,K22,M22,O22)</f>
        <v>191.46</v>
      </c>
      <c r="D22" s="84">
        <f t="shared" si="2"/>
        <v>1792</v>
      </c>
      <c r="E22" s="84">
        <v>0</v>
      </c>
      <c r="F22" s="85">
        <v>0</v>
      </c>
      <c r="G22" s="84">
        <v>0</v>
      </c>
      <c r="H22" s="85">
        <v>0</v>
      </c>
      <c r="I22" s="84">
        <v>0.9</v>
      </c>
      <c r="J22" s="85">
        <v>7</v>
      </c>
      <c r="K22" s="84">
        <v>138.26</v>
      </c>
      <c r="L22" s="85">
        <v>1411</v>
      </c>
      <c r="M22" s="84">
        <v>2.3</v>
      </c>
      <c r="N22" s="85">
        <v>14</v>
      </c>
      <c r="O22" s="84">
        <v>50</v>
      </c>
      <c r="P22" s="85">
        <v>360</v>
      </c>
    </row>
    <row r="23" spans="1:16" ht="30" customHeight="1">
      <c r="A23" s="235" t="s">
        <v>279</v>
      </c>
      <c r="B23" s="239" t="s">
        <v>280</v>
      </c>
      <c r="C23" s="84">
        <f t="shared" si="2"/>
        <v>211.46</v>
      </c>
      <c r="D23" s="84">
        <f t="shared" si="2"/>
        <v>1672</v>
      </c>
      <c r="E23" s="84">
        <v>0</v>
      </c>
      <c r="F23" s="85">
        <v>0</v>
      </c>
      <c r="G23" s="84">
        <v>0</v>
      </c>
      <c r="H23" s="85">
        <v>0</v>
      </c>
      <c r="I23" s="84">
        <v>0.9</v>
      </c>
      <c r="J23" s="85">
        <v>8</v>
      </c>
      <c r="K23" s="84">
        <v>138.26</v>
      </c>
      <c r="L23" s="85">
        <v>1190</v>
      </c>
      <c r="M23" s="84">
        <v>2.3</v>
      </c>
      <c r="N23" s="85">
        <v>12</v>
      </c>
      <c r="O23" s="84">
        <v>70</v>
      </c>
      <c r="P23" s="85">
        <v>462</v>
      </c>
    </row>
    <row r="24" spans="1:16" ht="30" customHeight="1">
      <c r="A24" s="235" t="s">
        <v>295</v>
      </c>
      <c r="B24" s="239" t="s">
        <v>296</v>
      </c>
      <c r="C24" s="84">
        <f t="shared" si="2"/>
        <v>211.52</v>
      </c>
      <c r="D24" s="84">
        <f t="shared" si="2"/>
        <v>1736</v>
      </c>
      <c r="E24" s="84">
        <v>0.07</v>
      </c>
      <c r="F24" s="85">
        <v>1</v>
      </c>
      <c r="G24" s="84">
        <v>0</v>
      </c>
      <c r="H24" s="85">
        <v>0</v>
      </c>
      <c r="I24" s="84">
        <v>0.9</v>
      </c>
      <c r="J24" s="85">
        <v>10</v>
      </c>
      <c r="K24" s="84">
        <v>138.25</v>
      </c>
      <c r="L24" s="85">
        <v>1328</v>
      </c>
      <c r="M24" s="84">
        <v>2.3</v>
      </c>
      <c r="N24" s="85">
        <v>19</v>
      </c>
      <c r="O24" s="84">
        <v>70</v>
      </c>
      <c r="P24" s="85">
        <v>378</v>
      </c>
    </row>
    <row r="25" spans="1:16" ht="30" customHeight="1">
      <c r="A25" s="235" t="s">
        <v>302</v>
      </c>
      <c r="B25" s="239" t="s">
        <v>303</v>
      </c>
      <c r="C25" s="84">
        <f>SUM(E25,G25,I25,K25,M25,O25)</f>
        <v>199.10999999999999</v>
      </c>
      <c r="D25" s="84">
        <f>SUM(F25,H25,J25,L25,N25,P25)</f>
        <v>1986</v>
      </c>
      <c r="E25" s="84">
        <v>0</v>
      </c>
      <c r="F25" s="85">
        <v>0</v>
      </c>
      <c r="G25" s="84">
        <v>0</v>
      </c>
      <c r="H25" s="85">
        <v>0</v>
      </c>
      <c r="I25" s="84">
        <v>0.85</v>
      </c>
      <c r="J25" s="85">
        <v>7</v>
      </c>
      <c r="K25" s="84">
        <v>138.26</v>
      </c>
      <c r="L25" s="85">
        <v>1550</v>
      </c>
      <c r="M25" s="84">
        <v>0</v>
      </c>
      <c r="N25" s="85">
        <v>0</v>
      </c>
      <c r="O25" s="84">
        <v>60</v>
      </c>
      <c r="P25" s="85">
        <v>429</v>
      </c>
    </row>
    <row r="26" spans="1:16" ht="30" customHeight="1">
      <c r="A26" s="235" t="s">
        <v>307</v>
      </c>
      <c r="B26" s="239" t="s">
        <v>326</v>
      </c>
      <c r="C26" s="84">
        <f>SUM(E26,G26,I26,K26,M26,O26)</f>
        <v>198.95</v>
      </c>
      <c r="D26" s="84">
        <f>SUM(F26,H26,J26,L26,N26,P26)</f>
        <v>1461</v>
      </c>
      <c r="E26" s="84">
        <v>0.6</v>
      </c>
      <c r="F26" s="85">
        <v>0</v>
      </c>
      <c r="G26" s="84">
        <v>0</v>
      </c>
      <c r="H26" s="85">
        <v>0</v>
      </c>
      <c r="I26" s="84">
        <v>0.85</v>
      </c>
      <c r="J26" s="85">
        <v>7</v>
      </c>
      <c r="K26" s="84">
        <v>137.5</v>
      </c>
      <c r="L26" s="85">
        <v>1103</v>
      </c>
      <c r="M26" s="84">
        <v>0</v>
      </c>
      <c r="N26" s="85">
        <v>0</v>
      </c>
      <c r="O26" s="84">
        <v>60</v>
      </c>
      <c r="P26" s="85">
        <v>351</v>
      </c>
    </row>
    <row r="27" spans="1:16" ht="30" customHeight="1">
      <c r="A27" s="235"/>
      <c r="B27" s="239"/>
      <c r="C27" s="84"/>
      <c r="D27" s="84"/>
      <c r="E27" s="84"/>
      <c r="F27" s="85"/>
      <c r="G27" s="84"/>
      <c r="H27" s="85"/>
      <c r="I27" s="84"/>
      <c r="J27" s="84"/>
      <c r="K27" s="84"/>
      <c r="L27" s="85"/>
      <c r="M27" s="84"/>
      <c r="N27" s="84"/>
      <c r="O27" s="84"/>
      <c r="P27" s="84"/>
    </row>
    <row r="28" spans="1:16" ht="30" customHeight="1">
      <c r="A28" s="235"/>
      <c r="B28" s="239"/>
      <c r="C28" s="84"/>
      <c r="D28" s="84"/>
      <c r="E28" s="84"/>
      <c r="F28" s="85"/>
      <c r="G28" s="84"/>
      <c r="H28" s="85"/>
      <c r="I28" s="84"/>
      <c r="J28" s="85"/>
      <c r="K28" s="84"/>
      <c r="L28" s="85"/>
      <c r="M28" s="84"/>
      <c r="N28" s="85"/>
      <c r="O28" s="84"/>
      <c r="P28" s="85"/>
    </row>
    <row r="29" spans="1:16" ht="30" customHeight="1" thickBot="1">
      <c r="A29" s="236"/>
      <c r="B29" s="91"/>
      <c r="C29" s="92"/>
      <c r="D29" s="92"/>
      <c r="E29" s="92"/>
      <c r="F29" s="60"/>
      <c r="G29" s="92"/>
      <c r="H29" s="60"/>
      <c r="I29" s="92"/>
      <c r="J29" s="60"/>
      <c r="K29" s="92"/>
      <c r="L29" s="60"/>
      <c r="M29" s="92"/>
      <c r="N29" s="60"/>
      <c r="O29" s="92"/>
      <c r="P29" s="60"/>
    </row>
    <row r="30" spans="1:2" ht="22.5" customHeight="1">
      <c r="A30" s="24" t="s">
        <v>410</v>
      </c>
      <c r="B30" s="24"/>
    </row>
    <row r="31" spans="1:2" ht="19.5" customHeight="1">
      <c r="A31" s="29" t="s">
        <v>50</v>
      </c>
      <c r="B31" s="29"/>
    </row>
  </sheetData>
  <sheetProtection/>
  <mergeCells count="34">
    <mergeCell ref="A1:B1"/>
    <mergeCell ref="O1:P1"/>
    <mergeCell ref="A6:B8"/>
    <mergeCell ref="A9:B9"/>
    <mergeCell ref="C6:D6"/>
    <mergeCell ref="E6:F6"/>
    <mergeCell ref="G6:H6"/>
    <mergeCell ref="I6:J6"/>
    <mergeCell ref="I7:J7"/>
    <mergeCell ref="G7:H7"/>
    <mergeCell ref="G14:H14"/>
    <mergeCell ref="G15:H15"/>
    <mergeCell ref="K6:L6"/>
    <mergeCell ref="M6:N6"/>
    <mergeCell ref="O6:P6"/>
    <mergeCell ref="O7:P7"/>
    <mergeCell ref="M7:N7"/>
    <mergeCell ref="K7:L7"/>
    <mergeCell ref="M14:N14"/>
    <mergeCell ref="M15:N15"/>
    <mergeCell ref="A17:B17"/>
    <mergeCell ref="C15:D15"/>
    <mergeCell ref="C14:D14"/>
    <mergeCell ref="E14:F14"/>
    <mergeCell ref="E15:F15"/>
    <mergeCell ref="E7:F7"/>
    <mergeCell ref="C7:D7"/>
    <mergeCell ref="A14:B16"/>
    <mergeCell ref="O14:P14"/>
    <mergeCell ref="O15:P15"/>
    <mergeCell ref="I14:J14"/>
    <mergeCell ref="I15:J15"/>
    <mergeCell ref="K14:L14"/>
    <mergeCell ref="K15:L15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33"/>
  <sheetViews>
    <sheetView zoomScalePageLayoutView="0" workbookViewId="0" topLeftCell="A13">
      <selection activeCell="L41" sqref="L41"/>
    </sheetView>
  </sheetViews>
  <sheetFormatPr defaultColWidth="9.00390625" defaultRowHeight="15.75"/>
  <cols>
    <col min="1" max="1" width="7.25390625" style="0" customWidth="1"/>
    <col min="2" max="2" width="9.375" style="0" customWidth="1"/>
    <col min="3" max="3" width="10.50390625" style="0" customWidth="1"/>
    <col min="4" max="4" width="10.125" style="0" customWidth="1"/>
    <col min="5" max="5" width="10.375" style="0" customWidth="1"/>
    <col min="7" max="7" width="10.375" style="0" customWidth="1"/>
    <col min="9" max="9" width="10.125" style="0" customWidth="1"/>
    <col min="11" max="11" width="11.125" style="0" customWidth="1"/>
    <col min="12" max="12" width="9.875" style="0" customWidth="1"/>
    <col min="13" max="13" width="10.25390625" style="0" customWidth="1"/>
    <col min="15" max="15" width="10.75390625" style="0" customWidth="1"/>
    <col min="19" max="19" width="10.25390625" style="0" customWidth="1"/>
    <col min="21" max="21" width="10.75390625" style="0" customWidth="1"/>
    <col min="23" max="23" width="10.125" style="0" customWidth="1"/>
    <col min="25" max="25" width="11.125" style="0" customWidth="1"/>
    <col min="27" max="27" width="10.875" style="0" customWidth="1"/>
    <col min="29" max="29" width="10.50390625" style="0" customWidth="1"/>
    <col min="31" max="31" width="10.25390625" style="0" customWidth="1"/>
    <col min="35" max="35" width="10.75390625" style="0" customWidth="1"/>
    <col min="37" max="37" width="10.625" style="0" customWidth="1"/>
    <col min="39" max="39" width="10.625" style="0" customWidth="1"/>
    <col min="41" max="41" width="10.125" style="0" customWidth="1"/>
    <col min="43" max="43" width="10.25390625" style="0" customWidth="1"/>
    <col min="45" max="45" width="10.875" style="0" customWidth="1"/>
    <col min="47" max="47" width="10.875" style="0" customWidth="1"/>
    <col min="48" max="48" width="10.25390625" style="0" bestFit="1" customWidth="1"/>
  </cols>
  <sheetData>
    <row r="1" spans="1:48" s="6" customFormat="1" ht="15.75" customHeight="1">
      <c r="A1" s="543" t="s">
        <v>454</v>
      </c>
      <c r="B1" s="514"/>
      <c r="C1" s="4"/>
      <c r="D1" s="4"/>
      <c r="E1" s="5"/>
      <c r="F1" s="5"/>
      <c r="K1" s="5"/>
      <c r="L1" s="5"/>
      <c r="M1" s="5"/>
      <c r="N1" s="5"/>
      <c r="O1" s="542" t="s">
        <v>455</v>
      </c>
      <c r="P1" s="542"/>
      <c r="Q1" s="543" t="s">
        <v>500</v>
      </c>
      <c r="R1" s="514"/>
      <c r="S1" s="4"/>
      <c r="T1" s="4"/>
      <c r="U1" s="5"/>
      <c r="V1" s="5"/>
      <c r="AA1" s="5"/>
      <c r="AB1" s="5"/>
      <c r="AC1" s="5"/>
      <c r="AD1" s="5"/>
      <c r="AE1" s="542" t="s">
        <v>501</v>
      </c>
      <c r="AF1" s="542"/>
      <c r="AG1" s="543" t="s">
        <v>502</v>
      </c>
      <c r="AH1" s="543"/>
      <c r="AI1" s="4"/>
      <c r="AJ1" s="4"/>
      <c r="AK1" s="5"/>
      <c r="AL1" s="5"/>
      <c r="AQ1" s="5"/>
      <c r="AR1" s="5"/>
      <c r="AS1" s="5"/>
      <c r="AT1" s="5"/>
      <c r="AU1" s="542" t="s">
        <v>503</v>
      </c>
      <c r="AV1" s="542"/>
    </row>
    <row r="2" spans="1:48" s="80" customFormat="1" ht="27.75" customHeight="1">
      <c r="A2" s="79"/>
      <c r="B2" s="241"/>
      <c r="C2" s="242" t="s">
        <v>404</v>
      </c>
      <c r="D2" s="241"/>
      <c r="E2" s="241"/>
      <c r="F2" s="241"/>
      <c r="G2" s="242"/>
      <c r="I2" s="79"/>
      <c r="J2" s="358" t="s">
        <v>350</v>
      </c>
      <c r="K2" s="243"/>
      <c r="L2" s="241"/>
      <c r="M2" s="241"/>
      <c r="N2" s="241"/>
      <c r="O2" s="241"/>
      <c r="P2" s="81"/>
      <c r="Q2" s="79"/>
      <c r="R2" s="241"/>
      <c r="S2" s="242" t="s">
        <v>405</v>
      </c>
      <c r="T2" s="241"/>
      <c r="U2" s="241"/>
      <c r="V2" s="241"/>
      <c r="W2" s="242"/>
      <c r="Y2" s="79"/>
      <c r="Z2" s="247" t="s">
        <v>384</v>
      </c>
      <c r="AA2" s="243"/>
      <c r="AB2" s="241"/>
      <c r="AC2" s="241"/>
      <c r="AD2" s="241"/>
      <c r="AE2" s="241"/>
      <c r="AF2" s="81"/>
      <c r="AG2" s="79"/>
      <c r="AH2" s="241"/>
      <c r="AI2" s="242" t="s">
        <v>348</v>
      </c>
      <c r="AJ2" s="241"/>
      <c r="AK2" s="241"/>
      <c r="AL2" s="241"/>
      <c r="AM2" s="242"/>
      <c r="AO2" s="79"/>
      <c r="AP2" s="247" t="s">
        <v>347</v>
      </c>
      <c r="AQ2" s="243"/>
      <c r="AR2" s="241"/>
      <c r="AS2" s="241"/>
      <c r="AT2" s="241"/>
      <c r="AU2" s="241"/>
      <c r="AV2" s="81"/>
    </row>
    <row r="3" spans="1:48" s="80" customFormat="1" ht="15.75" customHeight="1">
      <c r="A3" s="82"/>
      <c r="B3" s="82"/>
      <c r="C3" s="82"/>
      <c r="D3" s="82"/>
      <c r="E3" s="82" t="s">
        <v>176</v>
      </c>
      <c r="F3" s="82"/>
      <c r="G3" s="82"/>
      <c r="I3" s="82"/>
      <c r="J3" s="82"/>
      <c r="K3" s="249" t="s">
        <v>179</v>
      </c>
      <c r="L3" s="248"/>
      <c r="M3" s="248"/>
      <c r="N3" s="82"/>
      <c r="O3" s="82"/>
      <c r="P3" s="83"/>
      <c r="Q3" s="82"/>
      <c r="R3" s="82"/>
      <c r="S3" s="82"/>
      <c r="T3" s="82"/>
      <c r="U3" s="82" t="s">
        <v>176</v>
      </c>
      <c r="V3" s="82"/>
      <c r="W3" s="82"/>
      <c r="Y3" s="82"/>
      <c r="Z3" s="82"/>
      <c r="AA3" s="249" t="s">
        <v>179</v>
      </c>
      <c r="AB3" s="248"/>
      <c r="AC3" s="248"/>
      <c r="AD3" s="82"/>
      <c r="AE3" s="82"/>
      <c r="AF3" s="83"/>
      <c r="AG3" s="82"/>
      <c r="AH3" s="82"/>
      <c r="AI3" s="82"/>
      <c r="AJ3" s="82"/>
      <c r="AK3" s="82" t="s">
        <v>176</v>
      </c>
      <c r="AL3" s="82"/>
      <c r="AM3" s="82"/>
      <c r="AO3" s="82"/>
      <c r="AP3" s="82"/>
      <c r="AQ3" s="249" t="s">
        <v>179</v>
      </c>
      <c r="AR3" s="248"/>
      <c r="AS3" s="248"/>
      <c r="AT3" s="82"/>
      <c r="AU3" s="82"/>
      <c r="AV3" s="83"/>
    </row>
    <row r="4" spans="1:48" s="6" customFormat="1" ht="15.75" customHeight="1">
      <c r="A4" s="5" t="s">
        <v>109</v>
      </c>
      <c r="B4" s="5"/>
      <c r="C4" s="5"/>
      <c r="D4" s="5"/>
      <c r="E4" s="5"/>
      <c r="F4" s="73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5" t="s">
        <v>109</v>
      </c>
      <c r="R4" s="5"/>
      <c r="S4" s="5"/>
      <c r="T4" s="5"/>
      <c r="U4" s="5"/>
      <c r="V4" s="73"/>
      <c r="W4" s="5"/>
      <c r="X4" s="5"/>
      <c r="Y4" s="5"/>
      <c r="Z4" s="5"/>
      <c r="AA4" s="5"/>
      <c r="AB4" s="5"/>
      <c r="AC4" s="5"/>
      <c r="AD4" s="5"/>
      <c r="AE4" s="5"/>
      <c r="AF4" s="190" t="s">
        <v>123</v>
      </c>
      <c r="AG4" s="5" t="s">
        <v>109</v>
      </c>
      <c r="AH4" s="5"/>
      <c r="AI4" s="5"/>
      <c r="AJ4" s="5"/>
      <c r="AK4" s="5"/>
      <c r="AL4" s="73"/>
      <c r="AM4" s="5"/>
      <c r="AN4" s="5"/>
      <c r="AO4" s="5"/>
      <c r="AP4" s="5"/>
      <c r="AQ4" s="5"/>
      <c r="AR4" s="5"/>
      <c r="AS4" s="5"/>
      <c r="AT4" s="5"/>
      <c r="AU4" s="5"/>
      <c r="AV4" s="190" t="s">
        <v>123</v>
      </c>
    </row>
    <row r="5" spans="1:48" s="6" customFormat="1" ht="15.75" customHeight="1" thickBot="1">
      <c r="A5" s="69" t="s">
        <v>110</v>
      </c>
      <c r="B5" s="69"/>
      <c r="C5" s="69"/>
      <c r="D5" s="69"/>
      <c r="E5" s="69"/>
      <c r="F5" s="74"/>
      <c r="G5" s="69"/>
      <c r="H5" s="69"/>
      <c r="I5" s="69"/>
      <c r="J5" s="69"/>
      <c r="K5" s="69"/>
      <c r="L5" s="70"/>
      <c r="M5" s="69"/>
      <c r="N5" s="69"/>
      <c r="O5" s="69"/>
      <c r="P5" s="191" t="s">
        <v>124</v>
      </c>
      <c r="Q5" s="69" t="s">
        <v>110</v>
      </c>
      <c r="R5" s="69"/>
      <c r="S5" s="69"/>
      <c r="T5" s="69"/>
      <c r="U5" s="69"/>
      <c r="V5" s="74"/>
      <c r="W5" s="69"/>
      <c r="X5" s="69"/>
      <c r="Y5" s="69"/>
      <c r="Z5" s="69"/>
      <c r="AA5" s="69"/>
      <c r="AB5" s="70"/>
      <c r="AC5" s="69"/>
      <c r="AD5" s="69"/>
      <c r="AE5" s="69"/>
      <c r="AF5" s="191" t="s">
        <v>124</v>
      </c>
      <c r="AG5" s="69" t="s">
        <v>110</v>
      </c>
      <c r="AH5" s="69"/>
      <c r="AI5" s="69"/>
      <c r="AJ5" s="69"/>
      <c r="AK5" s="69"/>
      <c r="AL5" s="74"/>
      <c r="AM5" s="69"/>
      <c r="AN5" s="69"/>
      <c r="AO5" s="69"/>
      <c r="AP5" s="69"/>
      <c r="AQ5" s="69"/>
      <c r="AR5" s="70"/>
      <c r="AS5" s="69"/>
      <c r="AT5" s="69"/>
      <c r="AU5" s="69"/>
      <c r="AV5" s="191" t="s">
        <v>124</v>
      </c>
    </row>
    <row r="6" spans="1:48" s="80" customFormat="1" ht="19.5" customHeight="1">
      <c r="A6" s="577" t="s">
        <v>519</v>
      </c>
      <c r="B6" s="578"/>
      <c r="C6" s="574" t="s">
        <v>19</v>
      </c>
      <c r="D6" s="575"/>
      <c r="E6" s="574" t="s">
        <v>27</v>
      </c>
      <c r="F6" s="575"/>
      <c r="G6" s="574" t="s">
        <v>28</v>
      </c>
      <c r="H6" s="575"/>
      <c r="I6" s="576" t="s">
        <v>332</v>
      </c>
      <c r="J6" s="575"/>
      <c r="K6" s="574" t="s">
        <v>29</v>
      </c>
      <c r="L6" s="575"/>
      <c r="M6" s="574" t="s">
        <v>30</v>
      </c>
      <c r="N6" s="575"/>
      <c r="O6" s="574" t="s">
        <v>166</v>
      </c>
      <c r="P6" s="576"/>
      <c r="Q6" s="577" t="s">
        <v>12</v>
      </c>
      <c r="R6" s="578"/>
      <c r="S6" s="574" t="s">
        <v>334</v>
      </c>
      <c r="T6" s="575"/>
      <c r="U6" s="574" t="s">
        <v>335</v>
      </c>
      <c r="V6" s="575"/>
      <c r="W6" s="576" t="s">
        <v>336</v>
      </c>
      <c r="X6" s="575"/>
      <c r="Y6" s="574" t="s">
        <v>337</v>
      </c>
      <c r="Z6" s="575"/>
      <c r="AA6" s="574" t="s">
        <v>338</v>
      </c>
      <c r="AB6" s="575"/>
      <c r="AC6" s="574" t="s">
        <v>339</v>
      </c>
      <c r="AD6" s="576"/>
      <c r="AE6" s="574" t="s">
        <v>517</v>
      </c>
      <c r="AF6" s="582"/>
      <c r="AG6" s="577" t="s">
        <v>12</v>
      </c>
      <c r="AH6" s="578"/>
      <c r="AI6" s="574" t="s">
        <v>340</v>
      </c>
      <c r="AJ6" s="575"/>
      <c r="AK6" s="574" t="s">
        <v>341</v>
      </c>
      <c r="AL6" s="575"/>
      <c r="AM6" s="576" t="s">
        <v>342</v>
      </c>
      <c r="AN6" s="575"/>
      <c r="AO6" s="574" t="s">
        <v>343</v>
      </c>
      <c r="AP6" s="575"/>
      <c r="AQ6" s="574" t="s">
        <v>344</v>
      </c>
      <c r="AR6" s="575"/>
      <c r="AS6" s="574" t="s">
        <v>345</v>
      </c>
      <c r="AT6" s="576"/>
      <c r="AU6" s="574" t="s">
        <v>346</v>
      </c>
      <c r="AV6" s="582"/>
    </row>
    <row r="7" spans="1:48" s="80" customFormat="1" ht="19.5" customHeight="1">
      <c r="A7" s="572"/>
      <c r="B7" s="573"/>
      <c r="C7" s="566" t="s">
        <v>62</v>
      </c>
      <c r="D7" s="569"/>
      <c r="E7" s="566" t="s">
        <v>158</v>
      </c>
      <c r="F7" s="569"/>
      <c r="G7" s="566" t="s">
        <v>159</v>
      </c>
      <c r="H7" s="569"/>
      <c r="I7" s="579" t="s">
        <v>333</v>
      </c>
      <c r="J7" s="569"/>
      <c r="K7" s="566" t="s">
        <v>162</v>
      </c>
      <c r="L7" s="569"/>
      <c r="M7" s="566" t="s">
        <v>163</v>
      </c>
      <c r="N7" s="569"/>
      <c r="O7" s="566" t="s">
        <v>164</v>
      </c>
      <c r="P7" s="567"/>
      <c r="Q7" s="572"/>
      <c r="R7" s="573"/>
      <c r="S7" s="566"/>
      <c r="T7" s="569"/>
      <c r="U7" s="566"/>
      <c r="V7" s="569"/>
      <c r="W7" s="579"/>
      <c r="X7" s="569"/>
      <c r="Y7" s="566"/>
      <c r="Z7" s="569"/>
      <c r="AA7" s="566"/>
      <c r="AB7" s="569"/>
      <c r="AC7" s="566"/>
      <c r="AD7" s="567"/>
      <c r="AE7" s="566" t="s">
        <v>518</v>
      </c>
      <c r="AF7" s="583"/>
      <c r="AG7" s="572"/>
      <c r="AH7" s="573"/>
      <c r="AI7" s="566"/>
      <c r="AJ7" s="569"/>
      <c r="AK7" s="566"/>
      <c r="AL7" s="569"/>
      <c r="AM7" s="579"/>
      <c r="AN7" s="569"/>
      <c r="AO7" s="566"/>
      <c r="AP7" s="569"/>
      <c r="AQ7" s="566"/>
      <c r="AR7" s="569"/>
      <c r="AS7" s="566"/>
      <c r="AT7" s="567"/>
      <c r="AU7" s="580"/>
      <c r="AV7" s="581"/>
    </row>
    <row r="8" spans="1:48" s="80" customFormat="1" ht="19.5" customHeight="1">
      <c r="A8" s="572"/>
      <c r="B8" s="573"/>
      <c r="C8" s="238" t="s">
        <v>136</v>
      </c>
      <c r="D8" s="233" t="s">
        <v>130</v>
      </c>
      <c r="E8" s="238" t="s">
        <v>137</v>
      </c>
      <c r="F8" s="233" t="s">
        <v>130</v>
      </c>
      <c r="G8" s="233" t="s">
        <v>136</v>
      </c>
      <c r="H8" s="234" t="s">
        <v>130</v>
      </c>
      <c r="I8" s="233" t="s">
        <v>137</v>
      </c>
      <c r="J8" s="233" t="s">
        <v>130</v>
      </c>
      <c r="K8" s="233" t="s">
        <v>139</v>
      </c>
      <c r="L8" s="233" t="s">
        <v>130</v>
      </c>
      <c r="M8" s="233" t="s">
        <v>137</v>
      </c>
      <c r="N8" s="233" t="s">
        <v>130</v>
      </c>
      <c r="O8" s="238" t="s">
        <v>139</v>
      </c>
      <c r="P8" s="232" t="s">
        <v>130</v>
      </c>
      <c r="Q8" s="572"/>
      <c r="R8" s="573"/>
      <c r="S8" s="238" t="s">
        <v>137</v>
      </c>
      <c r="T8" s="233" t="s">
        <v>130</v>
      </c>
      <c r="U8" s="233" t="s">
        <v>136</v>
      </c>
      <c r="V8" s="234" t="s">
        <v>130</v>
      </c>
      <c r="W8" s="233" t="s">
        <v>137</v>
      </c>
      <c r="X8" s="233" t="s">
        <v>130</v>
      </c>
      <c r="Y8" s="233" t="s">
        <v>139</v>
      </c>
      <c r="Z8" s="233" t="s">
        <v>130</v>
      </c>
      <c r="AA8" s="233" t="s">
        <v>137</v>
      </c>
      <c r="AB8" s="233" t="s">
        <v>130</v>
      </c>
      <c r="AC8" s="238" t="s">
        <v>139</v>
      </c>
      <c r="AD8" s="232" t="s">
        <v>130</v>
      </c>
      <c r="AE8" s="238" t="s">
        <v>139</v>
      </c>
      <c r="AF8" s="301" t="s">
        <v>130</v>
      </c>
      <c r="AG8" s="572"/>
      <c r="AH8" s="573"/>
      <c r="AI8" s="238" t="s">
        <v>137</v>
      </c>
      <c r="AJ8" s="233" t="s">
        <v>130</v>
      </c>
      <c r="AK8" s="233" t="s">
        <v>136</v>
      </c>
      <c r="AL8" s="234" t="s">
        <v>130</v>
      </c>
      <c r="AM8" s="233" t="s">
        <v>137</v>
      </c>
      <c r="AN8" s="233" t="s">
        <v>130</v>
      </c>
      <c r="AO8" s="233" t="s">
        <v>139</v>
      </c>
      <c r="AP8" s="233" t="s">
        <v>130</v>
      </c>
      <c r="AQ8" s="233" t="s">
        <v>137</v>
      </c>
      <c r="AR8" s="233" t="s">
        <v>130</v>
      </c>
      <c r="AS8" s="238" t="s">
        <v>139</v>
      </c>
      <c r="AT8" s="232" t="s">
        <v>130</v>
      </c>
      <c r="AU8" s="238" t="s">
        <v>139</v>
      </c>
      <c r="AV8" s="324" t="s">
        <v>130</v>
      </c>
    </row>
    <row r="9" spans="1:48" s="10" customFormat="1" ht="30.75" customHeight="1" thickBot="1">
      <c r="A9" s="548" t="s">
        <v>142</v>
      </c>
      <c r="B9" s="549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31" t="s">
        <v>143</v>
      </c>
      <c r="Q9" s="548" t="s">
        <v>142</v>
      </c>
      <c r="R9" s="549"/>
      <c r="S9" s="218" t="s">
        <v>85</v>
      </c>
      <c r="T9" s="219" t="s">
        <v>143</v>
      </c>
      <c r="U9" s="230" t="s">
        <v>85</v>
      </c>
      <c r="V9" s="219" t="s">
        <v>143</v>
      </c>
      <c r="W9" s="218" t="s">
        <v>85</v>
      </c>
      <c r="X9" s="219" t="s">
        <v>143</v>
      </c>
      <c r="Y9" s="218" t="s">
        <v>85</v>
      </c>
      <c r="Z9" s="219" t="s">
        <v>143</v>
      </c>
      <c r="AA9" s="218" t="s">
        <v>85</v>
      </c>
      <c r="AB9" s="219" t="s">
        <v>143</v>
      </c>
      <c r="AC9" s="218" t="s">
        <v>85</v>
      </c>
      <c r="AD9" s="298" t="s">
        <v>143</v>
      </c>
      <c r="AE9" s="218" t="s">
        <v>85</v>
      </c>
      <c r="AF9" s="302" t="s">
        <v>143</v>
      </c>
      <c r="AG9" s="548" t="s">
        <v>142</v>
      </c>
      <c r="AH9" s="549"/>
      <c r="AI9" s="218" t="s">
        <v>85</v>
      </c>
      <c r="AJ9" s="219" t="s">
        <v>143</v>
      </c>
      <c r="AK9" s="230" t="s">
        <v>85</v>
      </c>
      <c r="AL9" s="219" t="s">
        <v>143</v>
      </c>
      <c r="AM9" s="218" t="s">
        <v>85</v>
      </c>
      <c r="AN9" s="219" t="s">
        <v>143</v>
      </c>
      <c r="AO9" s="218" t="s">
        <v>85</v>
      </c>
      <c r="AP9" s="219" t="s">
        <v>143</v>
      </c>
      <c r="AQ9" s="218" t="s">
        <v>85</v>
      </c>
      <c r="AR9" s="219" t="s">
        <v>143</v>
      </c>
      <c r="AS9" s="218" t="s">
        <v>85</v>
      </c>
      <c r="AT9" s="298" t="s">
        <v>143</v>
      </c>
      <c r="AU9" s="218" t="s">
        <v>85</v>
      </c>
      <c r="AV9" s="302" t="s">
        <v>143</v>
      </c>
    </row>
    <row r="10" spans="1:48" s="86" customFormat="1" ht="30" customHeight="1">
      <c r="A10" s="237" t="s">
        <v>327</v>
      </c>
      <c r="B10" s="319" t="s">
        <v>331</v>
      </c>
      <c r="C10" s="84">
        <f>SUM(I10,K10,M10,O10,S10,U10,W10,Y10,AA10,AC10,AE10,AI10,AK10,AO10,AS10,AU10)</f>
        <v>336.27</v>
      </c>
      <c r="D10" s="84">
        <f>SUM(J10,,L10,N10,P10,T10,V10,X10,Z10,AB10,AD10,AF10,AJ10,AL10,AN10,AP10,AR10,AT10,AV10)</f>
        <v>2652</v>
      </c>
      <c r="E10" s="84"/>
      <c r="F10" s="85"/>
      <c r="G10" s="84">
        <v>0</v>
      </c>
      <c r="H10" s="85">
        <v>0</v>
      </c>
      <c r="I10" s="84">
        <v>0.85</v>
      </c>
      <c r="J10" s="84">
        <v>7</v>
      </c>
      <c r="K10" s="84">
        <v>131.35</v>
      </c>
      <c r="L10" s="84">
        <v>1156</v>
      </c>
      <c r="M10" s="84">
        <v>7.5</v>
      </c>
      <c r="N10" s="84">
        <v>45</v>
      </c>
      <c r="O10" s="84">
        <v>60</v>
      </c>
      <c r="P10" s="84">
        <v>371</v>
      </c>
      <c r="Q10" s="237" t="s">
        <v>327</v>
      </c>
      <c r="R10" s="239" t="s">
        <v>331</v>
      </c>
      <c r="S10" s="84">
        <v>50</v>
      </c>
      <c r="T10" s="84">
        <v>133</v>
      </c>
      <c r="U10" s="84">
        <v>13.5</v>
      </c>
      <c r="V10" s="84">
        <v>118</v>
      </c>
      <c r="W10" s="84">
        <v>2.5</v>
      </c>
      <c r="X10" s="84">
        <v>19</v>
      </c>
      <c r="Y10" s="84">
        <v>20</v>
      </c>
      <c r="Z10" s="84">
        <v>232</v>
      </c>
      <c r="AA10" s="84">
        <v>28.12</v>
      </c>
      <c r="AB10" s="84">
        <v>208</v>
      </c>
      <c r="AC10" s="84">
        <v>0.7</v>
      </c>
      <c r="AD10" s="84">
        <v>5</v>
      </c>
      <c r="AE10" s="84">
        <v>0.7</v>
      </c>
      <c r="AF10" s="84">
        <v>10</v>
      </c>
      <c r="AG10" s="237" t="s">
        <v>327</v>
      </c>
      <c r="AH10" s="239" t="s">
        <v>331</v>
      </c>
      <c r="AI10" s="84">
        <v>1.3</v>
      </c>
      <c r="AJ10" s="84">
        <v>13</v>
      </c>
      <c r="AK10" s="84">
        <v>3.25</v>
      </c>
      <c r="AL10" s="84">
        <v>57</v>
      </c>
      <c r="AM10" s="84">
        <v>0</v>
      </c>
      <c r="AN10" s="84">
        <v>0</v>
      </c>
      <c r="AO10" s="84">
        <v>3.4</v>
      </c>
      <c r="AP10" s="84">
        <v>51</v>
      </c>
      <c r="AQ10" s="84"/>
      <c r="AR10" s="84"/>
      <c r="AS10" s="84">
        <v>1</v>
      </c>
      <c r="AT10" s="84">
        <v>14</v>
      </c>
      <c r="AU10" s="84">
        <v>12.1</v>
      </c>
      <c r="AV10" s="84">
        <v>213</v>
      </c>
    </row>
    <row r="11" spans="1:48" s="86" customFormat="1" ht="30" customHeight="1">
      <c r="A11" s="235" t="s">
        <v>365</v>
      </c>
      <c r="B11" s="239" t="s">
        <v>367</v>
      </c>
      <c r="C11" s="84">
        <f aca="true" t="shared" si="0" ref="C11:C16">SUM(E11,I11,K11,M11,O11,S11,U11,W11,Y11,AA11,AC11,AE11,AI11,AK11,AO11,AQ11,AS11,AU11)</f>
        <v>387.39</v>
      </c>
      <c r="D11" s="84">
        <f aca="true" t="shared" si="1" ref="D11:D16">SUM(F11,J11,,L11,N11,P11,T11,V11,X11,Z11,AB11,AD11,AF11,AJ11,AL11,AN11,AP11,AR11,AT11,AV11)</f>
        <v>3112</v>
      </c>
      <c r="E11" s="84">
        <v>2.27</v>
      </c>
      <c r="F11" s="85">
        <v>34</v>
      </c>
      <c r="G11" s="84">
        <v>0</v>
      </c>
      <c r="H11" s="85">
        <v>0</v>
      </c>
      <c r="I11" s="84">
        <v>0.93</v>
      </c>
      <c r="J11" s="84">
        <v>10</v>
      </c>
      <c r="K11" s="84">
        <v>105.92</v>
      </c>
      <c r="L11" s="84">
        <v>1352</v>
      </c>
      <c r="M11" s="84">
        <v>14.9</v>
      </c>
      <c r="N11" s="84">
        <v>80</v>
      </c>
      <c r="O11" s="84">
        <v>76.68</v>
      </c>
      <c r="P11" s="84">
        <v>408</v>
      </c>
      <c r="Q11" s="235" t="s">
        <v>365</v>
      </c>
      <c r="R11" s="239" t="s">
        <v>367</v>
      </c>
      <c r="S11" s="84">
        <v>68.91</v>
      </c>
      <c r="T11" s="84">
        <v>165</v>
      </c>
      <c r="U11" s="84">
        <v>14.45</v>
      </c>
      <c r="V11" s="84">
        <v>124</v>
      </c>
      <c r="W11" s="84">
        <v>2.2</v>
      </c>
      <c r="X11" s="84">
        <v>14</v>
      </c>
      <c r="Y11" s="84">
        <v>21.05</v>
      </c>
      <c r="Z11" s="84">
        <v>256</v>
      </c>
      <c r="AA11" s="84">
        <v>41.38</v>
      </c>
      <c r="AB11" s="84">
        <v>280</v>
      </c>
      <c r="AC11" s="84">
        <v>8.55</v>
      </c>
      <c r="AD11" s="84">
        <v>54</v>
      </c>
      <c r="AE11" s="84">
        <v>0.9</v>
      </c>
      <c r="AF11" s="84">
        <v>10</v>
      </c>
      <c r="AG11" s="235" t="s">
        <v>365</v>
      </c>
      <c r="AH11" s="239" t="s">
        <v>367</v>
      </c>
      <c r="AI11" s="84">
        <v>1</v>
      </c>
      <c r="AJ11" s="84">
        <v>8</v>
      </c>
      <c r="AK11" s="84">
        <v>3.25</v>
      </c>
      <c r="AL11" s="84">
        <v>35</v>
      </c>
      <c r="AM11" s="84">
        <v>0</v>
      </c>
      <c r="AN11" s="84">
        <v>0</v>
      </c>
      <c r="AO11" s="84">
        <v>0</v>
      </c>
      <c r="AP11" s="84">
        <v>0</v>
      </c>
      <c r="AQ11" s="84">
        <v>0.4</v>
      </c>
      <c r="AR11" s="84">
        <v>7</v>
      </c>
      <c r="AS11" s="84">
        <v>0</v>
      </c>
      <c r="AT11" s="84">
        <v>0</v>
      </c>
      <c r="AU11" s="84">
        <v>24.6</v>
      </c>
      <c r="AV11" s="84">
        <v>275</v>
      </c>
    </row>
    <row r="12" spans="1:48" ht="30" customHeight="1">
      <c r="A12" s="235" t="s">
        <v>372</v>
      </c>
      <c r="B12" s="239" t="s">
        <v>373</v>
      </c>
      <c r="C12" s="84">
        <f t="shared" si="0"/>
        <v>351.35999999999996</v>
      </c>
      <c r="D12" s="84">
        <f t="shared" si="1"/>
        <v>3022</v>
      </c>
      <c r="E12" s="84">
        <v>2.27</v>
      </c>
      <c r="F12" s="85">
        <v>34</v>
      </c>
      <c r="G12" s="84">
        <v>0</v>
      </c>
      <c r="H12" s="85">
        <v>0</v>
      </c>
      <c r="I12" s="84">
        <v>0.7</v>
      </c>
      <c r="J12" s="84">
        <v>9</v>
      </c>
      <c r="K12" s="84">
        <v>96.3</v>
      </c>
      <c r="L12" s="84">
        <v>1285</v>
      </c>
      <c r="M12" s="84">
        <v>12</v>
      </c>
      <c r="N12" s="84">
        <v>81</v>
      </c>
      <c r="O12" s="84">
        <v>73.98</v>
      </c>
      <c r="P12" s="84">
        <v>476</v>
      </c>
      <c r="Q12" s="235" t="s">
        <v>372</v>
      </c>
      <c r="R12" s="239" t="s">
        <v>373</v>
      </c>
      <c r="S12" s="84">
        <v>68.91</v>
      </c>
      <c r="T12" s="84">
        <v>207</v>
      </c>
      <c r="U12" s="84">
        <v>13.4</v>
      </c>
      <c r="V12" s="84">
        <v>121</v>
      </c>
      <c r="W12" s="84">
        <v>2.2</v>
      </c>
      <c r="X12" s="84">
        <v>18</v>
      </c>
      <c r="Y12" s="84">
        <v>10.83</v>
      </c>
      <c r="Z12" s="84">
        <v>127</v>
      </c>
      <c r="AA12" s="84">
        <v>35.57</v>
      </c>
      <c r="AB12" s="84">
        <v>305</v>
      </c>
      <c r="AC12" s="84">
        <v>7.64</v>
      </c>
      <c r="AD12" s="84">
        <v>51</v>
      </c>
      <c r="AE12" s="84">
        <v>0.9</v>
      </c>
      <c r="AF12" s="84">
        <v>11</v>
      </c>
      <c r="AG12" s="235" t="s">
        <v>372</v>
      </c>
      <c r="AH12" s="239" t="s">
        <v>373</v>
      </c>
      <c r="AI12" s="84">
        <v>1</v>
      </c>
      <c r="AJ12" s="84">
        <v>10</v>
      </c>
      <c r="AK12" s="84">
        <v>3.25</v>
      </c>
      <c r="AL12" s="84">
        <v>36</v>
      </c>
      <c r="AM12" s="84">
        <v>0</v>
      </c>
      <c r="AN12" s="84">
        <v>0</v>
      </c>
      <c r="AO12" s="84">
        <v>0</v>
      </c>
      <c r="AP12" s="84">
        <v>0</v>
      </c>
      <c r="AQ12" s="84">
        <v>0</v>
      </c>
      <c r="AR12" s="84">
        <v>0</v>
      </c>
      <c r="AS12" s="84">
        <v>0</v>
      </c>
      <c r="AT12" s="84">
        <v>0</v>
      </c>
      <c r="AU12" s="84">
        <v>22.41</v>
      </c>
      <c r="AV12" s="84">
        <v>251</v>
      </c>
    </row>
    <row r="13" spans="1:48" ht="30" customHeight="1">
      <c r="A13" s="235" t="s">
        <v>396</v>
      </c>
      <c r="B13" s="239" t="s">
        <v>397</v>
      </c>
      <c r="C13" s="84">
        <f t="shared" si="0"/>
        <v>357.54999999999995</v>
      </c>
      <c r="D13" s="84">
        <f t="shared" si="1"/>
        <v>2967</v>
      </c>
      <c r="E13" s="84">
        <v>2.17</v>
      </c>
      <c r="F13" s="85">
        <v>33</v>
      </c>
      <c r="G13" s="84">
        <v>0</v>
      </c>
      <c r="H13" s="85">
        <v>0</v>
      </c>
      <c r="I13" s="84">
        <v>0.7</v>
      </c>
      <c r="J13" s="84">
        <v>9</v>
      </c>
      <c r="K13" s="84">
        <v>97.3</v>
      </c>
      <c r="L13" s="84">
        <v>1185</v>
      </c>
      <c r="M13" s="84">
        <v>17.5</v>
      </c>
      <c r="N13" s="84">
        <v>118</v>
      </c>
      <c r="O13" s="84">
        <v>67.08</v>
      </c>
      <c r="P13" s="84">
        <v>432</v>
      </c>
      <c r="Q13" s="235" t="s">
        <v>396</v>
      </c>
      <c r="R13" s="239" t="s">
        <v>397</v>
      </c>
      <c r="S13" s="84">
        <v>69.91</v>
      </c>
      <c r="T13" s="84">
        <v>210</v>
      </c>
      <c r="U13" s="84">
        <v>12.21</v>
      </c>
      <c r="V13" s="84">
        <v>110</v>
      </c>
      <c r="W13" s="84">
        <v>2.2</v>
      </c>
      <c r="X13" s="84">
        <v>18</v>
      </c>
      <c r="Y13" s="84">
        <v>11.61</v>
      </c>
      <c r="Z13" s="84">
        <v>136</v>
      </c>
      <c r="AA13" s="84">
        <v>37.77</v>
      </c>
      <c r="AB13" s="84">
        <v>324</v>
      </c>
      <c r="AC13" s="84">
        <v>10.64</v>
      </c>
      <c r="AD13" s="84">
        <v>72</v>
      </c>
      <c r="AE13" s="84">
        <v>0.9</v>
      </c>
      <c r="AF13" s="84">
        <v>11</v>
      </c>
      <c r="AG13" s="235" t="s">
        <v>396</v>
      </c>
      <c r="AH13" s="239" t="s">
        <v>397</v>
      </c>
      <c r="AI13" s="84">
        <v>1</v>
      </c>
      <c r="AJ13" s="84">
        <v>10</v>
      </c>
      <c r="AK13" s="84">
        <v>3.25</v>
      </c>
      <c r="AL13" s="84">
        <v>37</v>
      </c>
      <c r="AM13" s="84">
        <v>0</v>
      </c>
      <c r="AN13" s="84">
        <v>0</v>
      </c>
      <c r="AO13" s="84">
        <v>0</v>
      </c>
      <c r="AP13" s="84">
        <v>0</v>
      </c>
      <c r="AQ13" s="84">
        <v>0</v>
      </c>
      <c r="AR13" s="84">
        <v>0</v>
      </c>
      <c r="AS13" s="84">
        <v>0.2</v>
      </c>
      <c r="AT13" s="84">
        <v>2</v>
      </c>
      <c r="AU13" s="84">
        <v>23.11</v>
      </c>
      <c r="AV13" s="84">
        <v>260</v>
      </c>
    </row>
    <row r="14" spans="1:48" ht="30" customHeight="1">
      <c r="A14" s="235" t="s">
        <v>402</v>
      </c>
      <c r="B14" s="239" t="s">
        <v>403</v>
      </c>
      <c r="C14" s="84">
        <f t="shared" si="0"/>
        <v>370.84999999999997</v>
      </c>
      <c r="D14" s="84">
        <f t="shared" si="1"/>
        <v>3135.2799999999993</v>
      </c>
      <c r="E14" s="84">
        <v>2.17</v>
      </c>
      <c r="F14" s="85">
        <v>32.55</v>
      </c>
      <c r="G14" s="84">
        <v>0</v>
      </c>
      <c r="H14" s="85">
        <v>0</v>
      </c>
      <c r="I14" s="84">
        <v>0.7</v>
      </c>
      <c r="J14" s="84">
        <v>9.03</v>
      </c>
      <c r="K14" s="84">
        <v>96.5</v>
      </c>
      <c r="L14" s="84">
        <v>1175.37</v>
      </c>
      <c r="M14" s="84">
        <v>17.5</v>
      </c>
      <c r="N14" s="84">
        <v>118</v>
      </c>
      <c r="O14" s="84">
        <v>63.07</v>
      </c>
      <c r="P14" s="84">
        <v>406.18</v>
      </c>
      <c r="Q14" s="235" t="s">
        <v>402</v>
      </c>
      <c r="R14" s="239" t="s">
        <v>403</v>
      </c>
      <c r="S14" s="84">
        <v>69.91</v>
      </c>
      <c r="T14" s="84">
        <v>209.73</v>
      </c>
      <c r="U14" s="84">
        <v>12.21</v>
      </c>
      <c r="V14" s="84">
        <v>109.89</v>
      </c>
      <c r="W14" s="84">
        <v>2.2</v>
      </c>
      <c r="X14" s="84">
        <v>18.22</v>
      </c>
      <c r="Y14" s="84">
        <v>28.72</v>
      </c>
      <c r="Z14" s="84">
        <v>340</v>
      </c>
      <c r="AA14" s="84">
        <v>37.77</v>
      </c>
      <c r="AB14" s="84">
        <v>324.22</v>
      </c>
      <c r="AC14" s="84">
        <v>10.64</v>
      </c>
      <c r="AD14" s="84">
        <v>71.5</v>
      </c>
      <c r="AE14" s="84">
        <v>0.9</v>
      </c>
      <c r="AF14" s="84">
        <v>11.16</v>
      </c>
      <c r="AG14" s="235" t="s">
        <v>402</v>
      </c>
      <c r="AH14" s="239" t="s">
        <v>403</v>
      </c>
      <c r="AI14" s="84">
        <v>1</v>
      </c>
      <c r="AJ14" s="84">
        <v>10.24</v>
      </c>
      <c r="AK14" s="84">
        <v>3.25</v>
      </c>
      <c r="AL14" s="84">
        <v>36.4</v>
      </c>
      <c r="AM14" s="84">
        <v>0</v>
      </c>
      <c r="AN14" s="84">
        <v>0</v>
      </c>
      <c r="AO14" s="84">
        <v>0</v>
      </c>
      <c r="AP14" s="84">
        <v>0</v>
      </c>
      <c r="AQ14" s="84">
        <v>0</v>
      </c>
      <c r="AR14" s="84">
        <v>0</v>
      </c>
      <c r="AS14" s="84">
        <v>0.2</v>
      </c>
      <c r="AT14" s="84">
        <v>1.44</v>
      </c>
      <c r="AU14" s="84">
        <v>24.11</v>
      </c>
      <c r="AV14" s="84">
        <v>261.35</v>
      </c>
    </row>
    <row r="15" spans="1:48" ht="30" customHeight="1">
      <c r="A15" s="235" t="s">
        <v>444</v>
      </c>
      <c r="B15" s="239" t="s">
        <v>446</v>
      </c>
      <c r="C15" s="84">
        <f t="shared" si="0"/>
        <v>321.53000000000003</v>
      </c>
      <c r="D15" s="84">
        <f t="shared" si="1"/>
        <v>2759.8240000000005</v>
      </c>
      <c r="E15" s="84">
        <v>0</v>
      </c>
      <c r="F15" s="85">
        <v>0</v>
      </c>
      <c r="G15" s="84">
        <v>0</v>
      </c>
      <c r="H15" s="85">
        <v>0</v>
      </c>
      <c r="I15" s="84">
        <v>0</v>
      </c>
      <c r="J15" s="84">
        <v>0</v>
      </c>
      <c r="K15" s="84">
        <v>96.5</v>
      </c>
      <c r="L15" s="84">
        <v>1399.25</v>
      </c>
      <c r="M15" s="84">
        <v>17.5</v>
      </c>
      <c r="N15" s="84">
        <v>118.125</v>
      </c>
      <c r="O15" s="84">
        <v>63</v>
      </c>
      <c r="P15" s="84">
        <v>405.72</v>
      </c>
      <c r="Q15" s="235" t="s">
        <v>444</v>
      </c>
      <c r="R15" s="239" t="s">
        <v>446</v>
      </c>
      <c r="S15" s="84">
        <v>69.85</v>
      </c>
      <c r="T15" s="84">
        <v>209.55</v>
      </c>
      <c r="U15" s="84">
        <v>12.2</v>
      </c>
      <c r="V15" s="84">
        <v>109.8</v>
      </c>
      <c r="W15" s="84">
        <v>2.2</v>
      </c>
      <c r="X15" s="84">
        <v>18.216</v>
      </c>
      <c r="Y15" s="84">
        <v>2.6</v>
      </c>
      <c r="Z15" s="84">
        <v>25.364</v>
      </c>
      <c r="AA15" s="84">
        <v>37.8</v>
      </c>
      <c r="AB15" s="84">
        <v>302.103</v>
      </c>
      <c r="AC15" s="84">
        <v>10.62</v>
      </c>
      <c r="AD15" s="84">
        <v>71.36</v>
      </c>
      <c r="AE15" s="84">
        <v>0</v>
      </c>
      <c r="AF15" s="84">
        <v>0</v>
      </c>
      <c r="AG15" s="235" t="s">
        <v>456</v>
      </c>
      <c r="AH15" s="239" t="s">
        <v>446</v>
      </c>
      <c r="AI15" s="84">
        <v>0.8</v>
      </c>
      <c r="AJ15" s="84">
        <v>8.192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0.2</v>
      </c>
      <c r="AT15" s="84">
        <v>1.44</v>
      </c>
      <c r="AU15" s="84">
        <v>8.26</v>
      </c>
      <c r="AV15" s="84">
        <v>90.704</v>
      </c>
    </row>
    <row r="16" spans="1:48" ht="30" customHeight="1" thickBot="1">
      <c r="A16" s="235" t="s">
        <v>466</v>
      </c>
      <c r="B16" s="239" t="s">
        <v>469</v>
      </c>
      <c r="C16" s="84">
        <f t="shared" si="0"/>
        <v>307.93999999999994</v>
      </c>
      <c r="D16" s="84">
        <f t="shared" si="1"/>
        <v>2665.59</v>
      </c>
      <c r="E16" s="84">
        <v>0</v>
      </c>
      <c r="F16" s="85">
        <v>0</v>
      </c>
      <c r="G16" s="84">
        <v>0</v>
      </c>
      <c r="H16" s="85">
        <v>0</v>
      </c>
      <c r="I16" s="84">
        <v>0</v>
      </c>
      <c r="J16" s="84">
        <v>0</v>
      </c>
      <c r="K16" s="84">
        <v>96.5</v>
      </c>
      <c r="L16" s="84">
        <v>1399.25</v>
      </c>
      <c r="M16" s="84">
        <v>17.5</v>
      </c>
      <c r="N16" s="84">
        <v>118.125</v>
      </c>
      <c r="O16" s="84">
        <v>51.68</v>
      </c>
      <c r="P16" s="84">
        <v>332.81</v>
      </c>
      <c r="Q16" s="235" t="s">
        <v>466</v>
      </c>
      <c r="R16" s="239" t="s">
        <v>469</v>
      </c>
      <c r="S16" s="84">
        <v>69.85</v>
      </c>
      <c r="T16" s="84">
        <v>209.55</v>
      </c>
      <c r="U16" s="84">
        <v>12.2</v>
      </c>
      <c r="V16" s="84">
        <v>109.8</v>
      </c>
      <c r="W16" s="84">
        <v>2.2</v>
      </c>
      <c r="X16" s="84">
        <v>18.216</v>
      </c>
      <c r="Y16" s="84">
        <v>1.95</v>
      </c>
      <c r="Z16" s="84">
        <v>21.294</v>
      </c>
      <c r="AA16" s="84">
        <v>37.8</v>
      </c>
      <c r="AB16" s="84">
        <v>302.103</v>
      </c>
      <c r="AC16" s="84">
        <v>10.6</v>
      </c>
      <c r="AD16" s="84">
        <v>71.232</v>
      </c>
      <c r="AE16" s="84">
        <v>0</v>
      </c>
      <c r="AF16" s="84">
        <v>0</v>
      </c>
      <c r="AG16" s="235" t="s">
        <v>466</v>
      </c>
      <c r="AH16" s="239" t="s">
        <v>469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  <c r="AS16" s="84">
        <v>0.2</v>
      </c>
      <c r="AT16" s="84">
        <v>1.44</v>
      </c>
      <c r="AU16" s="84">
        <v>7.46</v>
      </c>
      <c r="AV16" s="84">
        <v>81.77</v>
      </c>
    </row>
    <row r="17" spans="1:48" s="80" customFormat="1" ht="19.5" customHeight="1">
      <c r="A17" s="577" t="s">
        <v>12</v>
      </c>
      <c r="B17" s="578"/>
      <c r="C17" s="574" t="s">
        <v>19</v>
      </c>
      <c r="D17" s="575"/>
      <c r="E17" s="574" t="s">
        <v>27</v>
      </c>
      <c r="F17" s="575"/>
      <c r="G17" s="574" t="s">
        <v>520</v>
      </c>
      <c r="H17" s="575"/>
      <c r="I17" s="576" t="s">
        <v>332</v>
      </c>
      <c r="J17" s="575"/>
      <c r="K17" s="574" t="s">
        <v>29</v>
      </c>
      <c r="L17" s="575"/>
      <c r="M17" s="574" t="s">
        <v>30</v>
      </c>
      <c r="N17" s="575"/>
      <c r="O17" s="574" t="s">
        <v>166</v>
      </c>
      <c r="P17" s="576"/>
      <c r="Q17" s="577" t="s">
        <v>12</v>
      </c>
      <c r="R17" s="578"/>
      <c r="S17" s="574" t="s">
        <v>334</v>
      </c>
      <c r="T17" s="575"/>
      <c r="U17" s="574" t="s">
        <v>335</v>
      </c>
      <c r="V17" s="575"/>
      <c r="W17" s="576" t="s">
        <v>336</v>
      </c>
      <c r="X17" s="575"/>
      <c r="Y17" s="574" t="s">
        <v>337</v>
      </c>
      <c r="Z17" s="575"/>
      <c r="AA17" s="574" t="s">
        <v>338</v>
      </c>
      <c r="AB17" s="575"/>
      <c r="AC17" s="574" t="s">
        <v>339</v>
      </c>
      <c r="AD17" s="576"/>
      <c r="AE17" s="574" t="s">
        <v>517</v>
      </c>
      <c r="AF17" s="582"/>
      <c r="AG17" s="577" t="s">
        <v>12</v>
      </c>
      <c r="AH17" s="578"/>
      <c r="AI17" s="574" t="s">
        <v>340</v>
      </c>
      <c r="AJ17" s="575"/>
      <c r="AK17" s="574" t="s">
        <v>341</v>
      </c>
      <c r="AL17" s="575"/>
      <c r="AM17" s="576" t="s">
        <v>342</v>
      </c>
      <c r="AN17" s="575"/>
      <c r="AO17" s="574" t="s">
        <v>521</v>
      </c>
      <c r="AP17" s="575"/>
      <c r="AQ17" s="574" t="s">
        <v>344</v>
      </c>
      <c r="AR17" s="575"/>
      <c r="AS17" s="574" t="s">
        <v>345</v>
      </c>
      <c r="AT17" s="576"/>
      <c r="AU17" s="574" t="s">
        <v>346</v>
      </c>
      <c r="AV17" s="582"/>
    </row>
    <row r="18" spans="1:48" s="80" customFormat="1" ht="19.5" customHeight="1">
      <c r="A18" s="572"/>
      <c r="B18" s="573"/>
      <c r="C18" s="566" t="s">
        <v>62</v>
      </c>
      <c r="D18" s="569"/>
      <c r="E18" s="566" t="s">
        <v>158</v>
      </c>
      <c r="F18" s="569"/>
      <c r="G18" s="566"/>
      <c r="H18" s="569"/>
      <c r="I18" s="579" t="s">
        <v>333</v>
      </c>
      <c r="J18" s="569"/>
      <c r="K18" s="566" t="s">
        <v>162</v>
      </c>
      <c r="L18" s="569"/>
      <c r="M18" s="566" t="s">
        <v>163</v>
      </c>
      <c r="N18" s="569"/>
      <c r="O18" s="566" t="s">
        <v>164</v>
      </c>
      <c r="P18" s="567"/>
      <c r="Q18" s="572"/>
      <c r="R18" s="573"/>
      <c r="S18" s="566"/>
      <c r="T18" s="569"/>
      <c r="U18" s="566"/>
      <c r="V18" s="569"/>
      <c r="W18" s="579"/>
      <c r="X18" s="569"/>
      <c r="Y18" s="566"/>
      <c r="Z18" s="569"/>
      <c r="AA18" s="566"/>
      <c r="AB18" s="569"/>
      <c r="AC18" s="566"/>
      <c r="AD18" s="567"/>
      <c r="AE18" s="566" t="s">
        <v>518</v>
      </c>
      <c r="AF18" s="583"/>
      <c r="AG18" s="572"/>
      <c r="AH18" s="573"/>
      <c r="AI18" s="566"/>
      <c r="AJ18" s="569"/>
      <c r="AK18" s="566"/>
      <c r="AL18" s="569"/>
      <c r="AM18" s="579"/>
      <c r="AN18" s="569"/>
      <c r="AO18" s="566"/>
      <c r="AP18" s="569"/>
      <c r="AQ18" s="566"/>
      <c r="AR18" s="569"/>
      <c r="AS18" s="566"/>
      <c r="AT18" s="567"/>
      <c r="AU18" s="580"/>
      <c r="AV18" s="581"/>
    </row>
    <row r="19" spans="1:48" s="80" customFormat="1" ht="19.5" customHeight="1">
      <c r="A19" s="572"/>
      <c r="B19" s="573"/>
      <c r="C19" s="238" t="s">
        <v>80</v>
      </c>
      <c r="D19" s="233" t="s">
        <v>113</v>
      </c>
      <c r="E19" s="238" t="s">
        <v>80</v>
      </c>
      <c r="F19" s="233" t="s">
        <v>113</v>
      </c>
      <c r="G19" s="233" t="s">
        <v>80</v>
      </c>
      <c r="H19" s="234" t="s">
        <v>113</v>
      </c>
      <c r="I19" s="233" t="s">
        <v>80</v>
      </c>
      <c r="J19" s="233" t="s">
        <v>113</v>
      </c>
      <c r="K19" s="233" t="s">
        <v>80</v>
      </c>
      <c r="L19" s="233" t="s">
        <v>113</v>
      </c>
      <c r="M19" s="233" t="s">
        <v>80</v>
      </c>
      <c r="N19" s="233" t="s">
        <v>113</v>
      </c>
      <c r="O19" s="238" t="s">
        <v>80</v>
      </c>
      <c r="P19" s="232" t="s">
        <v>113</v>
      </c>
      <c r="Q19" s="572"/>
      <c r="R19" s="573"/>
      <c r="S19" s="238" t="s">
        <v>80</v>
      </c>
      <c r="T19" s="233" t="s">
        <v>113</v>
      </c>
      <c r="U19" s="233" t="s">
        <v>80</v>
      </c>
      <c r="V19" s="234" t="s">
        <v>113</v>
      </c>
      <c r="W19" s="233" t="s">
        <v>80</v>
      </c>
      <c r="X19" s="233" t="s">
        <v>113</v>
      </c>
      <c r="Y19" s="233" t="s">
        <v>80</v>
      </c>
      <c r="Z19" s="233" t="s">
        <v>113</v>
      </c>
      <c r="AA19" s="233" t="s">
        <v>80</v>
      </c>
      <c r="AB19" s="233" t="s">
        <v>113</v>
      </c>
      <c r="AC19" s="238" t="s">
        <v>80</v>
      </c>
      <c r="AD19" s="232" t="s">
        <v>113</v>
      </c>
      <c r="AE19" s="238" t="s">
        <v>80</v>
      </c>
      <c r="AF19" s="301" t="s">
        <v>113</v>
      </c>
      <c r="AG19" s="572"/>
      <c r="AH19" s="573"/>
      <c r="AI19" s="238" t="s">
        <v>80</v>
      </c>
      <c r="AJ19" s="233" t="s">
        <v>113</v>
      </c>
      <c r="AK19" s="233" t="s">
        <v>80</v>
      </c>
      <c r="AL19" s="234" t="s">
        <v>113</v>
      </c>
      <c r="AM19" s="233" t="s">
        <v>80</v>
      </c>
      <c r="AN19" s="233" t="s">
        <v>113</v>
      </c>
      <c r="AO19" s="233" t="s">
        <v>80</v>
      </c>
      <c r="AP19" s="233" t="s">
        <v>113</v>
      </c>
      <c r="AQ19" s="233" t="s">
        <v>80</v>
      </c>
      <c r="AR19" s="233" t="s">
        <v>113</v>
      </c>
      <c r="AS19" s="238" t="s">
        <v>80</v>
      </c>
      <c r="AT19" s="232" t="s">
        <v>113</v>
      </c>
      <c r="AU19" s="238" t="s">
        <v>80</v>
      </c>
      <c r="AV19" s="324" t="s">
        <v>113</v>
      </c>
    </row>
    <row r="20" spans="1:48" s="10" customFormat="1" ht="30.75" customHeight="1" thickBot="1">
      <c r="A20" s="548" t="s">
        <v>112</v>
      </c>
      <c r="B20" s="549"/>
      <c r="C20" s="218" t="s">
        <v>85</v>
      </c>
      <c r="D20" s="219" t="s">
        <v>86</v>
      </c>
      <c r="E20" s="218" t="s">
        <v>85</v>
      </c>
      <c r="F20" s="219" t="s">
        <v>86</v>
      </c>
      <c r="G20" s="230" t="s">
        <v>85</v>
      </c>
      <c r="H20" s="219" t="s">
        <v>86</v>
      </c>
      <c r="I20" s="218" t="s">
        <v>85</v>
      </c>
      <c r="J20" s="219" t="s">
        <v>86</v>
      </c>
      <c r="K20" s="218" t="s">
        <v>85</v>
      </c>
      <c r="L20" s="219" t="s">
        <v>86</v>
      </c>
      <c r="M20" s="218" t="s">
        <v>85</v>
      </c>
      <c r="N20" s="219" t="s">
        <v>86</v>
      </c>
      <c r="O20" s="218" t="s">
        <v>85</v>
      </c>
      <c r="P20" s="231" t="s">
        <v>86</v>
      </c>
      <c r="Q20" s="548" t="s">
        <v>112</v>
      </c>
      <c r="R20" s="549"/>
      <c r="S20" s="218" t="s">
        <v>85</v>
      </c>
      <c r="T20" s="219" t="s">
        <v>86</v>
      </c>
      <c r="U20" s="230" t="s">
        <v>85</v>
      </c>
      <c r="V20" s="219" t="s">
        <v>86</v>
      </c>
      <c r="W20" s="218" t="s">
        <v>85</v>
      </c>
      <c r="X20" s="219" t="s">
        <v>86</v>
      </c>
      <c r="Y20" s="218" t="s">
        <v>85</v>
      </c>
      <c r="Z20" s="219" t="s">
        <v>86</v>
      </c>
      <c r="AA20" s="218" t="s">
        <v>85</v>
      </c>
      <c r="AB20" s="219" t="s">
        <v>86</v>
      </c>
      <c r="AC20" s="218" t="s">
        <v>85</v>
      </c>
      <c r="AD20" s="298" t="s">
        <v>86</v>
      </c>
      <c r="AE20" s="218" t="s">
        <v>85</v>
      </c>
      <c r="AF20" s="302" t="s">
        <v>86</v>
      </c>
      <c r="AG20" s="548" t="s">
        <v>112</v>
      </c>
      <c r="AH20" s="549"/>
      <c r="AI20" s="218" t="s">
        <v>85</v>
      </c>
      <c r="AJ20" s="219" t="s">
        <v>86</v>
      </c>
      <c r="AK20" s="230" t="s">
        <v>85</v>
      </c>
      <c r="AL20" s="219" t="s">
        <v>86</v>
      </c>
      <c r="AM20" s="218" t="s">
        <v>85</v>
      </c>
      <c r="AN20" s="219" t="s">
        <v>86</v>
      </c>
      <c r="AO20" s="218" t="s">
        <v>85</v>
      </c>
      <c r="AP20" s="219" t="s">
        <v>86</v>
      </c>
      <c r="AQ20" s="218" t="s">
        <v>85</v>
      </c>
      <c r="AR20" s="219" t="s">
        <v>86</v>
      </c>
      <c r="AS20" s="218" t="s">
        <v>85</v>
      </c>
      <c r="AT20" s="298" t="s">
        <v>86</v>
      </c>
      <c r="AU20" s="218" t="s">
        <v>85</v>
      </c>
      <c r="AV20" s="302" t="s">
        <v>86</v>
      </c>
    </row>
    <row r="21" spans="1:48" s="410" customFormat="1" ht="27.75" customHeight="1">
      <c r="A21" s="406" t="s">
        <v>516</v>
      </c>
      <c r="B21" s="407" t="s">
        <v>510</v>
      </c>
      <c r="C21" s="408">
        <f aca="true" t="shared" si="2" ref="C21:D23">SUM(E21,G21,I21,K21,M21,O21,S21,U21,W21,Y21,AA21,AC21,AE21,AI21,AK21,AM21,AO21,AQ21,AS21,AU21)</f>
        <v>357.65999999999997</v>
      </c>
      <c r="D21" s="408">
        <f t="shared" si="2"/>
        <v>2401.7449999999994</v>
      </c>
      <c r="E21" s="408">
        <v>4</v>
      </c>
      <c r="F21" s="408">
        <v>58.8</v>
      </c>
      <c r="G21" s="408">
        <v>16.1</v>
      </c>
      <c r="H21" s="409">
        <v>187.008</v>
      </c>
      <c r="I21" s="408">
        <v>0</v>
      </c>
      <c r="J21" s="408">
        <v>0</v>
      </c>
      <c r="K21" s="408">
        <v>90.5</v>
      </c>
      <c r="L21" s="408">
        <v>629.88</v>
      </c>
      <c r="M21" s="408">
        <v>12.6</v>
      </c>
      <c r="N21" s="408">
        <v>74.844</v>
      </c>
      <c r="O21" s="408">
        <v>51.68</v>
      </c>
      <c r="P21" s="408">
        <v>260.46</v>
      </c>
      <c r="Q21" s="406" t="s">
        <v>516</v>
      </c>
      <c r="R21" s="407" t="s">
        <v>510</v>
      </c>
      <c r="S21" s="408">
        <v>69.85</v>
      </c>
      <c r="T21" s="408">
        <v>188.595</v>
      </c>
      <c r="U21" s="408">
        <v>12.2</v>
      </c>
      <c r="V21" s="408">
        <v>104.92</v>
      </c>
      <c r="W21" s="408">
        <v>7.2</v>
      </c>
      <c r="X21" s="408">
        <v>57.024</v>
      </c>
      <c r="Y21" s="408">
        <v>5.95</v>
      </c>
      <c r="Z21" s="408">
        <v>62.475</v>
      </c>
      <c r="AA21" s="408">
        <v>37.76</v>
      </c>
      <c r="AB21" s="408">
        <v>279.425</v>
      </c>
      <c r="AC21" s="408">
        <v>23.3</v>
      </c>
      <c r="AD21" s="408">
        <v>137.004</v>
      </c>
      <c r="AE21" s="408">
        <v>3.7</v>
      </c>
      <c r="AF21" s="408">
        <v>38.88</v>
      </c>
      <c r="AG21" s="406" t="s">
        <v>516</v>
      </c>
      <c r="AH21" s="407" t="s">
        <v>510</v>
      </c>
      <c r="AI21" s="408">
        <v>0</v>
      </c>
      <c r="AJ21" s="408">
        <v>0</v>
      </c>
      <c r="AK21" s="408">
        <v>0</v>
      </c>
      <c r="AL21" s="408">
        <v>0</v>
      </c>
      <c r="AM21" s="408">
        <v>3.27</v>
      </c>
      <c r="AN21" s="408">
        <v>22.7</v>
      </c>
      <c r="AO21" s="408">
        <v>1</v>
      </c>
      <c r="AP21" s="408">
        <v>16.94</v>
      </c>
      <c r="AQ21" s="408">
        <v>0</v>
      </c>
      <c r="AR21" s="408">
        <v>0</v>
      </c>
      <c r="AS21" s="408">
        <v>0.2</v>
      </c>
      <c r="AT21" s="408">
        <v>1.2</v>
      </c>
      <c r="AU21" s="408">
        <v>18.35</v>
      </c>
      <c r="AV21" s="408">
        <v>281.59</v>
      </c>
    </row>
    <row r="22" spans="1:48" ht="27.75" customHeight="1">
      <c r="A22" s="406" t="s">
        <v>526</v>
      </c>
      <c r="B22" s="407" t="s">
        <v>527</v>
      </c>
      <c r="C22" s="408">
        <f t="shared" si="2"/>
        <v>338.9599999999999</v>
      </c>
      <c r="D22" s="408">
        <f t="shared" si="2"/>
        <v>2826.558</v>
      </c>
      <c r="E22" s="408">
        <v>0</v>
      </c>
      <c r="F22" s="409">
        <v>0</v>
      </c>
      <c r="G22" s="408">
        <v>11.1</v>
      </c>
      <c r="H22" s="409">
        <v>139.672</v>
      </c>
      <c r="I22" s="408">
        <v>0</v>
      </c>
      <c r="J22" s="408">
        <v>0</v>
      </c>
      <c r="K22" s="408">
        <v>92.5</v>
      </c>
      <c r="L22" s="408">
        <v>1180.453</v>
      </c>
      <c r="M22" s="408">
        <v>13.8</v>
      </c>
      <c r="N22" s="408">
        <v>93.15</v>
      </c>
      <c r="O22" s="408">
        <v>45.38</v>
      </c>
      <c r="P22" s="408">
        <v>241.414</v>
      </c>
      <c r="Q22" s="406" t="s">
        <v>526</v>
      </c>
      <c r="R22" s="407" t="s">
        <v>527</v>
      </c>
      <c r="S22" s="408">
        <v>67.65</v>
      </c>
      <c r="T22" s="408">
        <v>202.95</v>
      </c>
      <c r="U22" s="408">
        <v>12.2</v>
      </c>
      <c r="V22" s="408">
        <v>109.8</v>
      </c>
      <c r="W22" s="408">
        <v>7.2</v>
      </c>
      <c r="X22" s="408">
        <v>59.616</v>
      </c>
      <c r="Y22" s="408">
        <v>5.95</v>
      </c>
      <c r="Z22" s="408">
        <v>64.974</v>
      </c>
      <c r="AA22" s="408">
        <v>37.76</v>
      </c>
      <c r="AB22" s="408">
        <v>346.487</v>
      </c>
      <c r="AC22" s="408">
        <v>23.3</v>
      </c>
      <c r="AD22" s="408">
        <v>146.79</v>
      </c>
      <c r="AE22" s="408">
        <v>3.7</v>
      </c>
      <c r="AF22" s="408">
        <v>37.6</v>
      </c>
      <c r="AG22" s="406" t="s">
        <v>526</v>
      </c>
      <c r="AH22" s="407" t="s">
        <v>527</v>
      </c>
      <c r="AI22" s="408">
        <v>0</v>
      </c>
      <c r="AJ22" s="408">
        <v>0</v>
      </c>
      <c r="AK22" s="408">
        <v>0</v>
      </c>
      <c r="AL22" s="408">
        <v>0</v>
      </c>
      <c r="AM22" s="408">
        <v>3.27</v>
      </c>
      <c r="AN22" s="408">
        <v>23.835</v>
      </c>
      <c r="AO22" s="408">
        <v>1</v>
      </c>
      <c r="AP22" s="408">
        <v>15.4</v>
      </c>
      <c r="AQ22" s="408">
        <v>0</v>
      </c>
      <c r="AR22" s="408">
        <v>0</v>
      </c>
      <c r="AS22" s="408">
        <v>0.2</v>
      </c>
      <c r="AT22" s="408">
        <v>0.96</v>
      </c>
      <c r="AU22" s="408">
        <v>13.95</v>
      </c>
      <c r="AV22" s="408">
        <v>163.457</v>
      </c>
    </row>
    <row r="23" spans="1:48" ht="27.75" customHeight="1">
      <c r="A23" s="406" t="s">
        <v>532</v>
      </c>
      <c r="B23" s="407" t="s">
        <v>531</v>
      </c>
      <c r="C23" s="408">
        <f t="shared" si="2"/>
        <v>286.43999999999994</v>
      </c>
      <c r="D23" s="408">
        <f t="shared" si="2"/>
        <v>2187.9199999999996</v>
      </c>
      <c r="E23" s="408">
        <v>0</v>
      </c>
      <c r="F23" s="409">
        <v>0</v>
      </c>
      <c r="G23" s="408">
        <v>8.5</v>
      </c>
      <c r="H23" s="409">
        <v>106.964</v>
      </c>
      <c r="I23" s="408">
        <v>0</v>
      </c>
      <c r="J23" s="408">
        <v>0</v>
      </c>
      <c r="K23" s="408">
        <v>76.8</v>
      </c>
      <c r="L23" s="408">
        <v>751.526</v>
      </c>
      <c r="M23" s="408">
        <v>13.3</v>
      </c>
      <c r="N23" s="408">
        <v>83.25</v>
      </c>
      <c r="O23" s="408">
        <v>40.64</v>
      </c>
      <c r="P23" s="408">
        <v>261.717</v>
      </c>
      <c r="Q23" s="406" t="s">
        <v>532</v>
      </c>
      <c r="R23" s="407" t="s">
        <v>531</v>
      </c>
      <c r="S23" s="408">
        <v>62.5</v>
      </c>
      <c r="T23" s="408">
        <v>186.75</v>
      </c>
      <c r="U23" s="408">
        <v>12.2</v>
      </c>
      <c r="V23" s="408">
        <v>109.8</v>
      </c>
      <c r="W23" s="408">
        <v>5.32</v>
      </c>
      <c r="X23" s="408">
        <v>44.045</v>
      </c>
      <c r="Y23" s="408">
        <v>5.95</v>
      </c>
      <c r="Z23" s="408">
        <v>64.974</v>
      </c>
      <c r="AA23" s="408">
        <v>26.66</v>
      </c>
      <c r="AB23" s="408">
        <v>252.512</v>
      </c>
      <c r="AC23" s="408">
        <v>16.6</v>
      </c>
      <c r="AD23" s="408">
        <v>111.552</v>
      </c>
      <c r="AE23" s="408">
        <v>3.1</v>
      </c>
      <c r="AF23" s="408">
        <v>35.432</v>
      </c>
      <c r="AG23" s="406" t="s">
        <v>532</v>
      </c>
      <c r="AH23" s="407" t="s">
        <v>531</v>
      </c>
      <c r="AI23" s="408">
        <v>0</v>
      </c>
      <c r="AJ23" s="408">
        <v>0</v>
      </c>
      <c r="AK23" s="408">
        <v>0</v>
      </c>
      <c r="AL23" s="408">
        <v>0</v>
      </c>
      <c r="AM23" s="408">
        <v>3.27</v>
      </c>
      <c r="AN23" s="408">
        <v>22.7</v>
      </c>
      <c r="AO23" s="408">
        <v>1</v>
      </c>
      <c r="AP23" s="408">
        <v>43.12</v>
      </c>
      <c r="AQ23" s="408">
        <v>0</v>
      </c>
      <c r="AR23" s="408">
        <v>0</v>
      </c>
      <c r="AS23" s="408">
        <v>0.2</v>
      </c>
      <c r="AT23" s="408">
        <v>0.84</v>
      </c>
      <c r="AU23" s="408">
        <v>10.4</v>
      </c>
      <c r="AV23" s="408">
        <v>112.738</v>
      </c>
    </row>
    <row r="24" spans="1:48" ht="15.75">
      <c r="A24" s="406" t="s">
        <v>535</v>
      </c>
      <c r="B24" s="407" t="s">
        <v>536</v>
      </c>
      <c r="C24" s="408">
        <f>SUM(E24,G24,I24,K24,M24,O24,S24,U24,W24,Y24,AA24,AC24,AE24,AI24,AK24,AM24,AO24,AQ24,AS24,AU24)</f>
        <v>306.35999999999996</v>
      </c>
      <c r="D24" s="408">
        <f>SUM(F24,H24,J24,L24,N24,P24,T24,V24,X24,Z24,AB24,AD24,AF24,AJ24,AL24,AN24,AP24,AR24,AT24,AV24)</f>
        <v>2124.7809999999995</v>
      </c>
      <c r="E24" s="408">
        <v>1</v>
      </c>
      <c r="F24" s="408">
        <v>14</v>
      </c>
      <c r="G24" s="408">
        <v>9.1</v>
      </c>
      <c r="H24" s="409">
        <v>114.504</v>
      </c>
      <c r="I24" s="408">
        <v>0</v>
      </c>
      <c r="J24" s="408">
        <v>0</v>
      </c>
      <c r="K24" s="408">
        <v>94.5</v>
      </c>
      <c r="L24" s="408">
        <v>718.906</v>
      </c>
      <c r="M24" s="408">
        <v>13.3</v>
      </c>
      <c r="N24" s="408">
        <v>91.125</v>
      </c>
      <c r="O24" s="408">
        <v>34.73</v>
      </c>
      <c r="P24" s="408">
        <v>155.584</v>
      </c>
      <c r="Q24" s="406" t="s">
        <v>535</v>
      </c>
      <c r="R24" s="407" t="s">
        <v>536</v>
      </c>
      <c r="S24" s="408">
        <v>67.25</v>
      </c>
      <c r="T24" s="408">
        <v>201.75</v>
      </c>
      <c r="U24" s="408">
        <v>10.8</v>
      </c>
      <c r="V24" s="408">
        <v>97.2</v>
      </c>
      <c r="W24" s="408">
        <v>5</v>
      </c>
      <c r="X24" s="408">
        <v>41.4</v>
      </c>
      <c r="Y24" s="408">
        <v>5.95</v>
      </c>
      <c r="Z24" s="408">
        <v>64.974</v>
      </c>
      <c r="AA24" s="408">
        <v>28.26</v>
      </c>
      <c r="AB24" s="408">
        <v>267.68</v>
      </c>
      <c r="AC24" s="408">
        <v>16.6</v>
      </c>
      <c r="AD24" s="408">
        <v>111.552</v>
      </c>
      <c r="AE24" s="408">
        <v>3.7</v>
      </c>
      <c r="AF24" s="408">
        <v>42.12</v>
      </c>
      <c r="AG24" s="406" t="s">
        <v>535</v>
      </c>
      <c r="AH24" s="407" t="s">
        <v>536</v>
      </c>
      <c r="AI24" s="408">
        <v>0</v>
      </c>
      <c r="AJ24" s="408">
        <v>0</v>
      </c>
      <c r="AK24" s="408">
        <v>0</v>
      </c>
      <c r="AL24" s="408">
        <v>0</v>
      </c>
      <c r="AM24" s="408">
        <v>3.27</v>
      </c>
      <c r="AN24" s="408">
        <v>22.7</v>
      </c>
      <c r="AO24" s="408">
        <v>1</v>
      </c>
      <c r="AP24" s="408">
        <v>43.12</v>
      </c>
      <c r="AQ24" s="408">
        <v>0</v>
      </c>
      <c r="AR24" s="408">
        <v>0</v>
      </c>
      <c r="AS24" s="408">
        <v>0.2</v>
      </c>
      <c r="AT24" s="408">
        <v>0.84</v>
      </c>
      <c r="AU24" s="408">
        <v>11.7</v>
      </c>
      <c r="AV24" s="408">
        <v>137.326</v>
      </c>
    </row>
    <row r="25" spans="1:48" ht="15.75">
      <c r="A25" s="406" t="s">
        <v>539</v>
      </c>
      <c r="B25" s="407" t="s">
        <v>540</v>
      </c>
      <c r="C25" s="408">
        <f>SUM(E25,G25,I25,K25,M25,O25,S25,U25,W25,Y25,AA25,AC25,AE25,AI25,AK25,AM25,AO25,AQ25,AS25,AU25)</f>
        <v>237.28</v>
      </c>
      <c r="D25" s="408">
        <f>SUM(F25,H25,J25,L25,N25,P25,T25,V25,X25,Z25,AB25,AD25,AF25,AJ25,AL25,AN25,AP25,AR25,AT25,AV25)</f>
        <v>1669</v>
      </c>
      <c r="E25" s="435">
        <v>1</v>
      </c>
      <c r="F25" s="408">
        <v>14</v>
      </c>
      <c r="G25" s="435">
        <v>24.3</v>
      </c>
      <c r="H25" s="436">
        <v>282</v>
      </c>
      <c r="I25" s="435">
        <v>0</v>
      </c>
      <c r="J25" s="435">
        <v>0</v>
      </c>
      <c r="K25" s="435">
        <v>94.5</v>
      </c>
      <c r="L25" s="435">
        <v>861</v>
      </c>
      <c r="M25" s="435">
        <v>0</v>
      </c>
      <c r="N25" s="435">
        <v>0</v>
      </c>
      <c r="O25" s="435">
        <v>34.73</v>
      </c>
      <c r="P25" s="435">
        <v>156</v>
      </c>
      <c r="Q25" s="406" t="s">
        <v>539</v>
      </c>
      <c r="R25" s="407" t="s">
        <v>540</v>
      </c>
      <c r="S25" s="435">
        <v>67.25</v>
      </c>
      <c r="T25" s="435">
        <v>202</v>
      </c>
      <c r="U25" s="435">
        <v>10.8</v>
      </c>
      <c r="V25" s="435">
        <v>97</v>
      </c>
      <c r="W25" s="321"/>
      <c r="X25" s="321"/>
      <c r="Y25" s="321"/>
      <c r="Z25" s="321"/>
      <c r="AA25" s="321"/>
      <c r="AB25" s="321"/>
      <c r="AC25" s="321"/>
      <c r="AD25" s="321"/>
      <c r="AE25" s="435">
        <v>3.7</v>
      </c>
      <c r="AF25" s="435">
        <v>42</v>
      </c>
      <c r="AG25" s="406" t="s">
        <v>539</v>
      </c>
      <c r="AH25" s="407" t="s">
        <v>540</v>
      </c>
      <c r="AI25" s="435">
        <v>0</v>
      </c>
      <c r="AJ25" s="435">
        <v>0</v>
      </c>
      <c r="AK25" s="435">
        <v>0</v>
      </c>
      <c r="AL25" s="435">
        <v>0</v>
      </c>
      <c r="AM25" s="435">
        <v>0</v>
      </c>
      <c r="AN25" s="435">
        <v>0</v>
      </c>
      <c r="AO25" s="435">
        <v>1</v>
      </c>
      <c r="AP25" s="435">
        <v>15</v>
      </c>
      <c r="AQ25" s="435">
        <v>0</v>
      </c>
      <c r="AR25" s="435">
        <v>0</v>
      </c>
      <c r="AS25" s="435">
        <v>0</v>
      </c>
      <c r="AT25" s="435">
        <v>0</v>
      </c>
      <c r="AU25" s="435">
        <v>0</v>
      </c>
      <c r="AV25" s="435">
        <v>0</v>
      </c>
    </row>
    <row r="26" spans="1:48" ht="15.75">
      <c r="A26" s="321"/>
      <c r="B26" s="320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0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0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</row>
    <row r="27" spans="1:48" ht="15.75">
      <c r="A27" s="321"/>
      <c r="B27" s="320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0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0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</row>
    <row r="28" spans="1:48" ht="15.75">
      <c r="A28" s="321"/>
      <c r="B28" s="320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0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0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</row>
    <row r="29" spans="1:48" ht="15.75">
      <c r="A29" s="321"/>
      <c r="B29" s="320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0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0"/>
      <c r="AI29" s="321"/>
      <c r="AJ29" s="321"/>
      <c r="AK29" s="321"/>
      <c r="AL29" s="321"/>
      <c r="AM29" s="321"/>
      <c r="AN29" s="321"/>
      <c r="AO29" s="321"/>
      <c r="AP29" s="321"/>
      <c r="AQ29" s="321"/>
      <c r="AR29" s="321"/>
      <c r="AS29" s="321"/>
      <c r="AT29" s="321"/>
      <c r="AU29" s="321"/>
      <c r="AV29" s="321"/>
    </row>
    <row r="30" spans="1:48" ht="15.75">
      <c r="A30" s="321"/>
      <c r="B30" s="320"/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0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321"/>
      <c r="AH30" s="320"/>
      <c r="AI30" s="321"/>
      <c r="AJ30" s="321"/>
      <c r="AK30" s="321"/>
      <c r="AL30" s="321"/>
      <c r="AM30" s="321"/>
      <c r="AN30" s="321"/>
      <c r="AO30" s="321"/>
      <c r="AP30" s="321"/>
      <c r="AQ30" s="321"/>
      <c r="AR30" s="321"/>
      <c r="AS30" s="321"/>
      <c r="AT30" s="321"/>
      <c r="AU30" s="321"/>
      <c r="AV30" s="321"/>
    </row>
    <row r="31" spans="1:48" ht="16.5" thickBot="1">
      <c r="A31" s="322"/>
      <c r="B31" s="323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3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2"/>
      <c r="AH31" s="323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2"/>
    </row>
    <row r="32" spans="1:4" ht="16.5">
      <c r="A32" s="24" t="s">
        <v>410</v>
      </c>
      <c r="B32" s="24"/>
      <c r="C32" s="86"/>
      <c r="D32" s="86"/>
    </row>
    <row r="33" spans="1:4" ht="16.5">
      <c r="A33" s="29" t="s">
        <v>50</v>
      </c>
      <c r="B33" s="29"/>
      <c r="C33" s="86"/>
      <c r="D33" s="86"/>
    </row>
  </sheetData>
  <sheetProtection/>
  <mergeCells count="102">
    <mergeCell ref="AG1:AH1"/>
    <mergeCell ref="AU1:AV1"/>
    <mergeCell ref="A1:B1"/>
    <mergeCell ref="O1:P1"/>
    <mergeCell ref="Q1:R1"/>
    <mergeCell ref="A6:B8"/>
    <mergeCell ref="C6:D6"/>
    <mergeCell ref="E6:F6"/>
    <mergeCell ref="G6:H6"/>
    <mergeCell ref="C7:D7"/>
    <mergeCell ref="G7:H7"/>
    <mergeCell ref="O6:P6"/>
    <mergeCell ref="M7:N7"/>
    <mergeCell ref="O7:P7"/>
    <mergeCell ref="I7:J7"/>
    <mergeCell ref="K7:L7"/>
    <mergeCell ref="I6:J6"/>
    <mergeCell ref="K6:L6"/>
    <mergeCell ref="A9:B9"/>
    <mergeCell ref="AE1:AF1"/>
    <mergeCell ref="Q6:R8"/>
    <mergeCell ref="S6:T6"/>
    <mergeCell ref="U6:V6"/>
    <mergeCell ref="W6:X6"/>
    <mergeCell ref="Y6:Z6"/>
    <mergeCell ref="E7:F7"/>
    <mergeCell ref="S7:T7"/>
    <mergeCell ref="M6:N6"/>
    <mergeCell ref="AA7:AB7"/>
    <mergeCell ref="AC7:AD7"/>
    <mergeCell ref="AE6:AF6"/>
    <mergeCell ref="AE7:AF7"/>
    <mergeCell ref="AA6:AB6"/>
    <mergeCell ref="AC6:AD6"/>
    <mergeCell ref="AG9:AH9"/>
    <mergeCell ref="Q9:R9"/>
    <mergeCell ref="AK7:AL7"/>
    <mergeCell ref="AM7:AN7"/>
    <mergeCell ref="U7:V7"/>
    <mergeCell ref="AQ7:AR7"/>
    <mergeCell ref="AG6:AH8"/>
    <mergeCell ref="AI6:AJ6"/>
    <mergeCell ref="W7:X7"/>
    <mergeCell ref="Y7:Z7"/>
    <mergeCell ref="AS6:AT6"/>
    <mergeCell ref="AU6:AV6"/>
    <mergeCell ref="AI7:AJ7"/>
    <mergeCell ref="AK6:AL6"/>
    <mergeCell ref="AM6:AN6"/>
    <mergeCell ref="AO6:AP6"/>
    <mergeCell ref="AQ6:AR6"/>
    <mergeCell ref="AS7:AT7"/>
    <mergeCell ref="AU7:AV7"/>
    <mergeCell ref="AO7:AP7"/>
    <mergeCell ref="AA17:AB17"/>
    <mergeCell ref="AC17:AD17"/>
    <mergeCell ref="AE17:AF17"/>
    <mergeCell ref="W18:X18"/>
    <mergeCell ref="C17:D17"/>
    <mergeCell ref="E17:F17"/>
    <mergeCell ref="G17:H17"/>
    <mergeCell ref="I17:J17"/>
    <mergeCell ref="AC18:AD18"/>
    <mergeCell ref="AE18:AF18"/>
    <mergeCell ref="AO17:AP17"/>
    <mergeCell ref="AQ17:AR17"/>
    <mergeCell ref="AS17:AT17"/>
    <mergeCell ref="K17:L17"/>
    <mergeCell ref="M17:N17"/>
    <mergeCell ref="O17:P17"/>
    <mergeCell ref="S17:T17"/>
    <mergeCell ref="U17:V17"/>
    <mergeCell ref="W17:X17"/>
    <mergeCell ref="Y17:Z17"/>
    <mergeCell ref="AU17:AV17"/>
    <mergeCell ref="A17:B19"/>
    <mergeCell ref="Q17:R19"/>
    <mergeCell ref="AG17:AH19"/>
    <mergeCell ref="C18:D18"/>
    <mergeCell ref="E18:F18"/>
    <mergeCell ref="G18:H18"/>
    <mergeCell ref="AI17:AJ17"/>
    <mergeCell ref="AK17:AL17"/>
    <mergeCell ref="AM17:AN17"/>
    <mergeCell ref="AI18:AJ18"/>
    <mergeCell ref="AK18:AL18"/>
    <mergeCell ref="I18:J18"/>
    <mergeCell ref="K18:L18"/>
    <mergeCell ref="M18:N18"/>
    <mergeCell ref="O18:P18"/>
    <mergeCell ref="S18:T18"/>
    <mergeCell ref="U18:V18"/>
    <mergeCell ref="AM18:AN18"/>
    <mergeCell ref="AO18:AP18"/>
    <mergeCell ref="AQ18:AR18"/>
    <mergeCell ref="AS18:AT18"/>
    <mergeCell ref="AU18:AV18"/>
    <mergeCell ref="A20:B20"/>
    <mergeCell ref="Q20:R20"/>
    <mergeCell ref="AG20:AH20"/>
    <mergeCell ref="Y18:Z18"/>
    <mergeCell ref="AA18:AB18"/>
  </mergeCells>
  <printOptions/>
  <pageMargins left="0.8" right="0.71" top="1" bottom="0.67" header="0.5" footer="0.29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34"/>
  <sheetViews>
    <sheetView zoomScalePageLayoutView="0" workbookViewId="0" topLeftCell="A1">
      <pane ySplit="7" topLeftCell="A27" activePane="bottomLeft" state="frozen"/>
      <selection pane="topLeft" activeCell="I22" sqref="I22:I23"/>
      <selection pane="bottomLeft" activeCell="A46" sqref="A45:A46"/>
    </sheetView>
  </sheetViews>
  <sheetFormatPr defaultColWidth="9.00390625" defaultRowHeight="15.75"/>
  <cols>
    <col min="1" max="1" width="11.625" style="98" customWidth="1"/>
    <col min="2" max="2" width="6.25390625" style="98" customWidth="1"/>
    <col min="3" max="3" width="7.625" style="98" customWidth="1"/>
    <col min="4" max="5" width="7.125" style="98" customWidth="1"/>
    <col min="6" max="6" width="7.625" style="98" customWidth="1"/>
    <col min="7" max="8" width="7.125" style="98" customWidth="1"/>
    <col min="9" max="9" width="7.625" style="98" customWidth="1"/>
    <col min="10" max="11" width="7.125" style="98" customWidth="1"/>
    <col min="12" max="12" width="7.625" style="98" customWidth="1"/>
    <col min="13" max="23" width="6.625" style="98" customWidth="1"/>
    <col min="24" max="16384" width="9.00390625" style="98" customWidth="1"/>
  </cols>
  <sheetData>
    <row r="1" spans="1:23" s="2" customFormat="1" ht="15.75" customHeight="1">
      <c r="A1" s="593" t="s">
        <v>470</v>
      </c>
      <c r="B1" s="593"/>
      <c r="C1" s="593"/>
      <c r="H1" s="93"/>
      <c r="U1" s="594" t="s">
        <v>471</v>
      </c>
      <c r="V1" s="594"/>
      <c r="W1" s="594"/>
    </row>
    <row r="2" spans="3:22" s="95" customFormat="1" ht="26.25" customHeight="1">
      <c r="C2" s="252" t="s">
        <v>377</v>
      </c>
      <c r="D2" s="252"/>
      <c r="E2" s="250"/>
      <c r="F2" s="250"/>
      <c r="G2" s="250"/>
      <c r="H2" s="251"/>
      <c r="I2" s="250"/>
      <c r="J2" s="250"/>
      <c r="K2" s="97"/>
      <c r="L2" s="98"/>
      <c r="M2" s="253"/>
      <c r="N2" s="252" t="s">
        <v>378</v>
      </c>
      <c r="O2" s="250"/>
      <c r="P2" s="250"/>
      <c r="Q2" s="250"/>
      <c r="R2" s="250"/>
      <c r="S2" s="250"/>
      <c r="T2" s="250"/>
      <c r="U2" s="250"/>
      <c r="V2" s="250"/>
    </row>
    <row r="3" spans="1:23" s="95" customFormat="1" ht="23.25" customHeight="1" thickBot="1">
      <c r="A3" s="106" t="s">
        <v>47</v>
      </c>
      <c r="B3" s="106"/>
      <c r="H3" s="96"/>
      <c r="K3" s="97"/>
      <c r="L3" s="98"/>
      <c r="M3" s="98"/>
      <c r="N3" s="99"/>
      <c r="W3" s="254" t="s">
        <v>180</v>
      </c>
    </row>
    <row r="4" spans="1:23" s="100" customFormat="1" ht="30" customHeight="1">
      <c r="A4" s="595" t="s">
        <v>181</v>
      </c>
      <c r="B4" s="596"/>
      <c r="C4" s="584" t="s">
        <v>31</v>
      </c>
      <c r="D4" s="585"/>
      <c r="E4" s="586"/>
      <c r="F4" s="584" t="s">
        <v>32</v>
      </c>
      <c r="G4" s="585"/>
      <c r="H4" s="586"/>
      <c r="I4" s="584" t="s">
        <v>33</v>
      </c>
      <c r="J4" s="585"/>
      <c r="K4" s="586"/>
      <c r="L4" s="585" t="s">
        <v>183</v>
      </c>
      <c r="M4" s="595"/>
      <c r="N4" s="596"/>
      <c r="O4" s="584" t="s">
        <v>34</v>
      </c>
      <c r="P4" s="585"/>
      <c r="Q4" s="586"/>
      <c r="R4" s="584" t="s">
        <v>35</v>
      </c>
      <c r="S4" s="585"/>
      <c r="T4" s="586"/>
      <c r="U4" s="584" t="s">
        <v>36</v>
      </c>
      <c r="V4" s="585"/>
      <c r="W4" s="585"/>
    </row>
    <row r="5" spans="1:23" s="100" customFormat="1" ht="30" customHeight="1">
      <c r="A5" s="597"/>
      <c r="B5" s="598"/>
      <c r="C5" s="587" t="s">
        <v>62</v>
      </c>
      <c r="D5" s="588"/>
      <c r="E5" s="589"/>
      <c r="F5" s="587" t="s">
        <v>188</v>
      </c>
      <c r="G5" s="588"/>
      <c r="H5" s="589"/>
      <c r="I5" s="587" t="s">
        <v>189</v>
      </c>
      <c r="J5" s="588"/>
      <c r="K5" s="589"/>
      <c r="L5" s="590" t="s">
        <v>190</v>
      </c>
      <c r="M5" s="591"/>
      <c r="N5" s="592"/>
      <c r="O5" s="587" t="s">
        <v>191</v>
      </c>
      <c r="P5" s="588"/>
      <c r="Q5" s="589"/>
      <c r="R5" s="587" t="s">
        <v>192</v>
      </c>
      <c r="S5" s="588"/>
      <c r="T5" s="589"/>
      <c r="U5" s="587" t="s">
        <v>193</v>
      </c>
      <c r="V5" s="588"/>
      <c r="W5" s="588"/>
    </row>
    <row r="6" spans="1:23" s="100" customFormat="1" ht="30" customHeight="1">
      <c r="A6" s="597"/>
      <c r="B6" s="598"/>
      <c r="C6" s="260" t="s">
        <v>184</v>
      </c>
      <c r="D6" s="260" t="s">
        <v>185</v>
      </c>
      <c r="E6" s="256" t="s">
        <v>186</v>
      </c>
      <c r="F6" s="260" t="s">
        <v>184</v>
      </c>
      <c r="G6" s="260" t="s">
        <v>185</v>
      </c>
      <c r="H6" s="256" t="s">
        <v>186</v>
      </c>
      <c r="I6" s="260" t="s">
        <v>184</v>
      </c>
      <c r="J6" s="260" t="s">
        <v>187</v>
      </c>
      <c r="K6" s="256" t="s">
        <v>186</v>
      </c>
      <c r="L6" s="263" t="s">
        <v>184</v>
      </c>
      <c r="M6" s="261" t="s">
        <v>185</v>
      </c>
      <c r="N6" s="257" t="s">
        <v>186</v>
      </c>
      <c r="O6" s="260" t="s">
        <v>184</v>
      </c>
      <c r="P6" s="260" t="s">
        <v>185</v>
      </c>
      <c r="Q6" s="256" t="s">
        <v>186</v>
      </c>
      <c r="R6" s="260" t="s">
        <v>184</v>
      </c>
      <c r="S6" s="260" t="s">
        <v>185</v>
      </c>
      <c r="T6" s="256" t="s">
        <v>186</v>
      </c>
      <c r="U6" s="260" t="s">
        <v>184</v>
      </c>
      <c r="V6" s="260" t="s">
        <v>187</v>
      </c>
      <c r="W6" s="255" t="s">
        <v>186</v>
      </c>
    </row>
    <row r="7" spans="1:23" s="101" customFormat="1" ht="30" customHeight="1" thickBot="1">
      <c r="A7" s="599" t="s">
        <v>182</v>
      </c>
      <c r="B7" s="600"/>
      <c r="C7" s="259" t="s">
        <v>95</v>
      </c>
      <c r="D7" s="259" t="s">
        <v>194</v>
      </c>
      <c r="E7" s="259" t="s">
        <v>195</v>
      </c>
      <c r="F7" s="259" t="s">
        <v>95</v>
      </c>
      <c r="G7" s="259" t="s">
        <v>194</v>
      </c>
      <c r="H7" s="259" t="s">
        <v>195</v>
      </c>
      <c r="I7" s="264" t="s">
        <v>95</v>
      </c>
      <c r="J7" s="259" t="s">
        <v>194</v>
      </c>
      <c r="K7" s="259" t="s">
        <v>195</v>
      </c>
      <c r="L7" s="259" t="s">
        <v>95</v>
      </c>
      <c r="M7" s="259" t="s">
        <v>194</v>
      </c>
      <c r="N7" s="259" t="s">
        <v>195</v>
      </c>
      <c r="O7" s="259" t="s">
        <v>95</v>
      </c>
      <c r="P7" s="259" t="s">
        <v>194</v>
      </c>
      <c r="Q7" s="259" t="s">
        <v>195</v>
      </c>
      <c r="R7" s="259" t="s">
        <v>95</v>
      </c>
      <c r="S7" s="259" t="s">
        <v>194</v>
      </c>
      <c r="T7" s="259" t="s">
        <v>195</v>
      </c>
      <c r="U7" s="259" t="s">
        <v>95</v>
      </c>
      <c r="V7" s="259" t="s">
        <v>194</v>
      </c>
      <c r="W7" s="265" t="s">
        <v>195</v>
      </c>
    </row>
    <row r="8" spans="1:23" s="94" customFormat="1" ht="30" customHeight="1" hidden="1">
      <c r="A8" s="101" t="s">
        <v>252</v>
      </c>
      <c r="B8" s="262" t="s">
        <v>170</v>
      </c>
      <c r="C8" s="88">
        <f aca="true" t="shared" si="0" ref="C8:C13">SUM(D8:E8)</f>
        <v>0</v>
      </c>
      <c r="D8" s="88">
        <f aca="true" t="shared" si="1" ref="D8:E13">SUM(G8,J8,M8,P8,S8,V8)</f>
        <v>0</v>
      </c>
      <c r="E8" s="88">
        <f t="shared" si="1"/>
        <v>0</v>
      </c>
      <c r="F8" s="88">
        <f aca="true" t="shared" si="2" ref="F8:F13">SUM(G8:H8)</f>
        <v>0</v>
      </c>
      <c r="G8" s="88">
        <v>0</v>
      </c>
      <c r="H8" s="88">
        <v>0</v>
      </c>
      <c r="I8" s="88">
        <f aca="true" t="shared" si="3" ref="I8:I13">SUM(J8:K8)</f>
        <v>0</v>
      </c>
      <c r="J8" s="88">
        <v>0</v>
      </c>
      <c r="K8" s="88">
        <v>0</v>
      </c>
      <c r="L8" s="88">
        <f aca="true" t="shared" si="4" ref="L8:L13">SUM(M8:N8)</f>
        <v>0</v>
      </c>
      <c r="M8" s="88">
        <v>0</v>
      </c>
      <c r="N8" s="88">
        <v>0</v>
      </c>
      <c r="O8" s="88">
        <f aca="true" t="shared" si="5" ref="O8:O13">SUM(P8:Q8)</f>
        <v>0</v>
      </c>
      <c r="P8" s="88">
        <v>0</v>
      </c>
      <c r="Q8" s="88">
        <v>0</v>
      </c>
      <c r="R8" s="88">
        <f aca="true" t="shared" si="6" ref="R8:R13">SUM(S8:T8)</f>
        <v>0</v>
      </c>
      <c r="S8" s="102">
        <v>0</v>
      </c>
      <c r="T8" s="102">
        <v>0</v>
      </c>
      <c r="U8" s="88">
        <f aca="true" t="shared" si="7" ref="U8:U13">SUM(V8:W8)</f>
        <v>0</v>
      </c>
      <c r="V8" s="88">
        <v>0</v>
      </c>
      <c r="W8" s="88">
        <v>0</v>
      </c>
    </row>
    <row r="9" spans="1:23" s="94" customFormat="1" ht="30" customHeight="1" hidden="1">
      <c r="A9" s="101" t="s">
        <v>281</v>
      </c>
      <c r="B9" s="262" t="s">
        <v>167</v>
      </c>
      <c r="C9" s="88">
        <f t="shared" si="0"/>
        <v>0</v>
      </c>
      <c r="D9" s="88">
        <f t="shared" si="1"/>
        <v>0</v>
      </c>
      <c r="E9" s="88">
        <f t="shared" si="1"/>
        <v>0</v>
      </c>
      <c r="F9" s="88">
        <f t="shared" si="2"/>
        <v>0</v>
      </c>
      <c r="G9" s="88">
        <v>0</v>
      </c>
      <c r="H9" s="88">
        <v>0</v>
      </c>
      <c r="I9" s="88">
        <f t="shared" si="3"/>
        <v>0</v>
      </c>
      <c r="J9" s="88">
        <v>0</v>
      </c>
      <c r="K9" s="88">
        <v>0</v>
      </c>
      <c r="L9" s="88">
        <f t="shared" si="4"/>
        <v>0</v>
      </c>
      <c r="M9" s="88">
        <v>0</v>
      </c>
      <c r="N9" s="88">
        <v>0</v>
      </c>
      <c r="O9" s="88">
        <f t="shared" si="5"/>
        <v>0</v>
      </c>
      <c r="P9" s="88">
        <v>0</v>
      </c>
      <c r="Q9" s="88">
        <v>0</v>
      </c>
      <c r="R9" s="88">
        <f t="shared" si="6"/>
        <v>0</v>
      </c>
      <c r="S9" s="88">
        <v>0</v>
      </c>
      <c r="T9" s="88">
        <v>0</v>
      </c>
      <c r="U9" s="88">
        <f t="shared" si="7"/>
        <v>0</v>
      </c>
      <c r="V9" s="88">
        <v>0</v>
      </c>
      <c r="W9" s="88">
        <v>0</v>
      </c>
    </row>
    <row r="10" spans="1:23" s="94" customFormat="1" ht="30" customHeight="1" hidden="1">
      <c r="A10" s="101" t="s">
        <v>282</v>
      </c>
      <c r="B10" s="262" t="s">
        <v>171</v>
      </c>
      <c r="C10" s="88">
        <f t="shared" si="0"/>
        <v>0</v>
      </c>
      <c r="D10" s="88">
        <f t="shared" si="1"/>
        <v>0</v>
      </c>
      <c r="E10" s="88">
        <f t="shared" si="1"/>
        <v>0</v>
      </c>
      <c r="F10" s="88">
        <f t="shared" si="2"/>
        <v>0</v>
      </c>
      <c r="G10" s="88">
        <v>0</v>
      </c>
      <c r="H10" s="88">
        <v>0</v>
      </c>
      <c r="I10" s="88">
        <f t="shared" si="3"/>
        <v>0</v>
      </c>
      <c r="J10" s="88">
        <v>0</v>
      </c>
      <c r="K10" s="88">
        <v>0</v>
      </c>
      <c r="L10" s="88">
        <f t="shared" si="4"/>
        <v>0</v>
      </c>
      <c r="M10" s="88">
        <v>0</v>
      </c>
      <c r="N10" s="88">
        <v>0</v>
      </c>
      <c r="O10" s="88">
        <f t="shared" si="5"/>
        <v>0</v>
      </c>
      <c r="P10" s="88">
        <v>0</v>
      </c>
      <c r="Q10" s="88">
        <v>0</v>
      </c>
      <c r="R10" s="88">
        <f t="shared" si="6"/>
        <v>0</v>
      </c>
      <c r="S10" s="88">
        <v>0</v>
      </c>
      <c r="T10" s="88">
        <v>0</v>
      </c>
      <c r="U10" s="88">
        <f t="shared" si="7"/>
        <v>0</v>
      </c>
      <c r="V10" s="88">
        <v>0</v>
      </c>
      <c r="W10" s="88">
        <v>0</v>
      </c>
    </row>
    <row r="11" spans="1:23" s="94" customFormat="1" ht="30" customHeight="1">
      <c r="A11" s="101" t="s">
        <v>283</v>
      </c>
      <c r="B11" s="262" t="s">
        <v>172</v>
      </c>
      <c r="C11" s="88">
        <f t="shared" si="0"/>
        <v>1</v>
      </c>
      <c r="D11" s="88">
        <f t="shared" si="1"/>
        <v>1</v>
      </c>
      <c r="E11" s="88">
        <f t="shared" si="1"/>
        <v>0</v>
      </c>
      <c r="F11" s="88">
        <f t="shared" si="2"/>
        <v>1</v>
      </c>
      <c r="G11" s="88">
        <v>1</v>
      </c>
      <c r="H11" s="88">
        <v>0</v>
      </c>
      <c r="I11" s="88">
        <f t="shared" si="3"/>
        <v>0</v>
      </c>
      <c r="J11" s="88">
        <v>0</v>
      </c>
      <c r="K11" s="88">
        <v>0</v>
      </c>
      <c r="L11" s="88">
        <f t="shared" si="4"/>
        <v>0</v>
      </c>
      <c r="M11" s="88">
        <v>0</v>
      </c>
      <c r="N11" s="88">
        <v>0</v>
      </c>
      <c r="O11" s="88">
        <f t="shared" si="5"/>
        <v>0</v>
      </c>
      <c r="P11" s="88">
        <v>0</v>
      </c>
      <c r="Q11" s="88">
        <v>0</v>
      </c>
      <c r="R11" s="88">
        <f t="shared" si="6"/>
        <v>0</v>
      </c>
      <c r="S11" s="88">
        <v>0</v>
      </c>
      <c r="T11" s="88">
        <v>0</v>
      </c>
      <c r="U11" s="88">
        <f t="shared" si="7"/>
        <v>0</v>
      </c>
      <c r="V11" s="88">
        <v>0</v>
      </c>
      <c r="W11" s="88">
        <v>0</v>
      </c>
    </row>
    <row r="12" spans="1:23" s="94" customFormat="1" ht="30" customHeight="1">
      <c r="A12" s="101" t="s">
        <v>284</v>
      </c>
      <c r="B12" s="262" t="s">
        <v>173</v>
      </c>
      <c r="C12" s="88">
        <f t="shared" si="0"/>
        <v>0</v>
      </c>
      <c r="D12" s="88">
        <f t="shared" si="1"/>
        <v>0</v>
      </c>
      <c r="E12" s="88">
        <f t="shared" si="1"/>
        <v>0</v>
      </c>
      <c r="F12" s="88">
        <f t="shared" si="2"/>
        <v>0</v>
      </c>
      <c r="G12" s="88">
        <v>0</v>
      </c>
      <c r="H12" s="88">
        <v>0</v>
      </c>
      <c r="I12" s="88">
        <f t="shared" si="3"/>
        <v>0</v>
      </c>
      <c r="J12" s="88">
        <v>0</v>
      </c>
      <c r="K12" s="88">
        <v>0</v>
      </c>
      <c r="L12" s="88">
        <f t="shared" si="4"/>
        <v>0</v>
      </c>
      <c r="M12" s="88">
        <v>0</v>
      </c>
      <c r="N12" s="88">
        <v>0</v>
      </c>
      <c r="O12" s="88">
        <f t="shared" si="5"/>
        <v>0</v>
      </c>
      <c r="P12" s="88">
        <v>0</v>
      </c>
      <c r="Q12" s="88">
        <v>0</v>
      </c>
      <c r="R12" s="88">
        <f t="shared" si="6"/>
        <v>0</v>
      </c>
      <c r="S12" s="102">
        <v>0</v>
      </c>
      <c r="T12" s="102">
        <v>0</v>
      </c>
      <c r="U12" s="88">
        <f t="shared" si="7"/>
        <v>0</v>
      </c>
      <c r="V12" s="88">
        <v>0</v>
      </c>
      <c r="W12" s="88">
        <v>0</v>
      </c>
    </row>
    <row r="13" spans="1:23" s="94" customFormat="1" ht="30" customHeight="1">
      <c r="A13" s="101" t="s">
        <v>285</v>
      </c>
      <c r="B13" s="262" t="s">
        <v>174</v>
      </c>
      <c r="C13" s="88">
        <f t="shared" si="0"/>
        <v>0</v>
      </c>
      <c r="D13" s="88">
        <f t="shared" si="1"/>
        <v>0</v>
      </c>
      <c r="E13" s="88">
        <f t="shared" si="1"/>
        <v>0</v>
      </c>
      <c r="F13" s="88">
        <f t="shared" si="2"/>
        <v>0</v>
      </c>
      <c r="G13" s="88">
        <v>0</v>
      </c>
      <c r="H13" s="88">
        <v>0</v>
      </c>
      <c r="I13" s="88">
        <f t="shared" si="3"/>
        <v>0</v>
      </c>
      <c r="J13" s="88">
        <v>0</v>
      </c>
      <c r="K13" s="88">
        <v>0</v>
      </c>
      <c r="L13" s="88">
        <f t="shared" si="4"/>
        <v>0</v>
      </c>
      <c r="M13" s="88">
        <v>0</v>
      </c>
      <c r="N13" s="88">
        <v>0</v>
      </c>
      <c r="O13" s="88">
        <f t="shared" si="5"/>
        <v>0</v>
      </c>
      <c r="P13" s="88">
        <v>0</v>
      </c>
      <c r="Q13" s="88">
        <v>0</v>
      </c>
      <c r="R13" s="88">
        <f t="shared" si="6"/>
        <v>0</v>
      </c>
      <c r="S13" s="88">
        <v>0</v>
      </c>
      <c r="T13" s="88">
        <v>0</v>
      </c>
      <c r="U13" s="88">
        <f t="shared" si="7"/>
        <v>0</v>
      </c>
      <c r="V13" s="88">
        <v>0</v>
      </c>
      <c r="W13" s="88">
        <v>0</v>
      </c>
    </row>
    <row r="14" spans="1:23" s="94" customFormat="1" ht="30" customHeight="1">
      <c r="A14" s="101" t="s">
        <v>286</v>
      </c>
      <c r="B14" s="262" t="s">
        <v>175</v>
      </c>
      <c r="C14" s="88">
        <f aca="true" t="shared" si="8" ref="C14:C19">SUM(D14:E14)</f>
        <v>0</v>
      </c>
      <c r="D14" s="88">
        <f aca="true" t="shared" si="9" ref="D14:E16">SUM(G14,J14,M14,P14,S14,V14)</f>
        <v>0</v>
      </c>
      <c r="E14" s="88">
        <f t="shared" si="9"/>
        <v>0</v>
      </c>
      <c r="F14" s="88">
        <f aca="true" t="shared" si="10" ref="F14:F19">SUM(G14:H14)</f>
        <v>0</v>
      </c>
      <c r="G14" s="88">
        <v>0</v>
      </c>
      <c r="H14" s="88">
        <v>0</v>
      </c>
      <c r="I14" s="88">
        <f aca="true" t="shared" si="11" ref="I14:I19">SUM(J14:K14)</f>
        <v>0</v>
      </c>
      <c r="J14" s="88">
        <v>0</v>
      </c>
      <c r="K14" s="88">
        <v>0</v>
      </c>
      <c r="L14" s="88">
        <f aca="true" t="shared" si="12" ref="L14:L19">SUM(M14:N14)</f>
        <v>0</v>
      </c>
      <c r="M14" s="88">
        <v>0</v>
      </c>
      <c r="N14" s="88">
        <v>0</v>
      </c>
      <c r="O14" s="88">
        <f aca="true" t="shared" si="13" ref="O14:O19">SUM(P14:Q14)</f>
        <v>0</v>
      </c>
      <c r="P14" s="88">
        <v>0</v>
      </c>
      <c r="Q14" s="88">
        <v>0</v>
      </c>
      <c r="R14" s="88">
        <f aca="true" t="shared" si="14" ref="R14:R19">SUM(S14:T14)</f>
        <v>0</v>
      </c>
      <c r="S14" s="88">
        <v>0</v>
      </c>
      <c r="T14" s="88">
        <v>0</v>
      </c>
      <c r="U14" s="88">
        <f aca="true" t="shared" si="15" ref="U14:U19">SUM(V14:W14)</f>
        <v>0</v>
      </c>
      <c r="V14" s="88">
        <v>0</v>
      </c>
      <c r="W14" s="88">
        <v>0</v>
      </c>
    </row>
    <row r="15" spans="1:23" s="94" customFormat="1" ht="30" customHeight="1">
      <c r="A15" s="101" t="s">
        <v>287</v>
      </c>
      <c r="B15" s="262" t="s">
        <v>280</v>
      </c>
      <c r="C15" s="88">
        <f t="shared" si="8"/>
        <v>0</v>
      </c>
      <c r="D15" s="88">
        <f t="shared" si="9"/>
        <v>0</v>
      </c>
      <c r="E15" s="88">
        <f t="shared" si="9"/>
        <v>0</v>
      </c>
      <c r="F15" s="88">
        <f t="shared" si="10"/>
        <v>0</v>
      </c>
      <c r="G15" s="88">
        <v>0</v>
      </c>
      <c r="H15" s="88">
        <v>0</v>
      </c>
      <c r="I15" s="88">
        <f t="shared" si="11"/>
        <v>0</v>
      </c>
      <c r="J15" s="88">
        <v>0</v>
      </c>
      <c r="K15" s="88">
        <v>0</v>
      </c>
      <c r="L15" s="88">
        <f t="shared" si="12"/>
        <v>0</v>
      </c>
      <c r="M15" s="88">
        <v>0</v>
      </c>
      <c r="N15" s="88">
        <v>0</v>
      </c>
      <c r="O15" s="88">
        <f t="shared" si="13"/>
        <v>0</v>
      </c>
      <c r="P15" s="88">
        <v>0</v>
      </c>
      <c r="Q15" s="88">
        <v>0</v>
      </c>
      <c r="R15" s="88">
        <f t="shared" si="14"/>
        <v>0</v>
      </c>
      <c r="S15" s="88">
        <v>0</v>
      </c>
      <c r="T15" s="88">
        <v>0</v>
      </c>
      <c r="U15" s="88">
        <f t="shared" si="15"/>
        <v>0</v>
      </c>
      <c r="V15" s="88">
        <v>0</v>
      </c>
      <c r="W15" s="88">
        <v>0</v>
      </c>
    </row>
    <row r="16" spans="1:23" s="94" customFormat="1" ht="30" customHeight="1">
      <c r="A16" s="101" t="s">
        <v>293</v>
      </c>
      <c r="B16" s="262" t="s">
        <v>296</v>
      </c>
      <c r="C16" s="88">
        <f t="shared" si="8"/>
        <v>0</v>
      </c>
      <c r="D16" s="88">
        <f t="shared" si="9"/>
        <v>0</v>
      </c>
      <c r="E16" s="88">
        <f t="shared" si="9"/>
        <v>0</v>
      </c>
      <c r="F16" s="88">
        <f t="shared" si="10"/>
        <v>0</v>
      </c>
      <c r="G16" s="88">
        <v>0</v>
      </c>
      <c r="H16" s="88">
        <v>0</v>
      </c>
      <c r="I16" s="88">
        <f t="shared" si="11"/>
        <v>0</v>
      </c>
      <c r="J16" s="88">
        <v>0</v>
      </c>
      <c r="K16" s="88">
        <v>0</v>
      </c>
      <c r="L16" s="88">
        <f t="shared" si="12"/>
        <v>0</v>
      </c>
      <c r="M16" s="88">
        <v>0</v>
      </c>
      <c r="N16" s="88">
        <v>0</v>
      </c>
      <c r="O16" s="88">
        <f t="shared" si="13"/>
        <v>0</v>
      </c>
      <c r="P16" s="88">
        <v>0</v>
      </c>
      <c r="Q16" s="88">
        <v>0</v>
      </c>
      <c r="R16" s="88">
        <f t="shared" si="14"/>
        <v>0</v>
      </c>
      <c r="S16" s="88">
        <v>0</v>
      </c>
      <c r="T16" s="88">
        <v>0</v>
      </c>
      <c r="U16" s="88">
        <f t="shared" si="15"/>
        <v>0</v>
      </c>
      <c r="V16" s="88">
        <v>0</v>
      </c>
      <c r="W16" s="88">
        <v>0</v>
      </c>
    </row>
    <row r="17" spans="1:23" s="94" customFormat="1" ht="30" customHeight="1">
      <c r="A17" s="101" t="s">
        <v>297</v>
      </c>
      <c r="B17" s="262" t="s">
        <v>303</v>
      </c>
      <c r="C17" s="88">
        <f t="shared" si="8"/>
        <v>1</v>
      </c>
      <c r="D17" s="88">
        <f aca="true" t="shared" si="16" ref="D17:E19">SUM(G17,J17,M17,P17,S17,V17)</f>
        <v>0</v>
      </c>
      <c r="E17" s="88">
        <f t="shared" si="16"/>
        <v>1</v>
      </c>
      <c r="F17" s="88">
        <f t="shared" si="10"/>
        <v>0</v>
      </c>
      <c r="G17" s="88">
        <v>0</v>
      </c>
      <c r="H17" s="88">
        <v>0</v>
      </c>
      <c r="I17" s="88">
        <f t="shared" si="11"/>
        <v>0</v>
      </c>
      <c r="J17" s="88">
        <v>0</v>
      </c>
      <c r="K17" s="88">
        <v>0</v>
      </c>
      <c r="L17" s="88">
        <f t="shared" si="12"/>
        <v>1</v>
      </c>
      <c r="M17" s="88">
        <v>0</v>
      </c>
      <c r="N17" s="88">
        <v>1</v>
      </c>
      <c r="O17" s="88">
        <f t="shared" si="13"/>
        <v>0</v>
      </c>
      <c r="P17" s="88">
        <v>0</v>
      </c>
      <c r="Q17" s="88">
        <v>0</v>
      </c>
      <c r="R17" s="88">
        <f t="shared" si="14"/>
        <v>0</v>
      </c>
      <c r="S17" s="88">
        <v>0</v>
      </c>
      <c r="T17" s="88">
        <v>0</v>
      </c>
      <c r="U17" s="88">
        <f t="shared" si="15"/>
        <v>0</v>
      </c>
      <c r="V17" s="88">
        <v>0</v>
      </c>
      <c r="W17" s="88">
        <v>0</v>
      </c>
    </row>
    <row r="18" spans="1:23" s="94" customFormat="1" ht="30" customHeight="1">
      <c r="A18" s="101" t="s">
        <v>309</v>
      </c>
      <c r="B18" s="262" t="s">
        <v>308</v>
      </c>
      <c r="C18" s="88">
        <f t="shared" si="8"/>
        <v>1</v>
      </c>
      <c r="D18" s="88">
        <f t="shared" si="16"/>
        <v>0</v>
      </c>
      <c r="E18" s="88">
        <f t="shared" si="16"/>
        <v>1</v>
      </c>
      <c r="F18" s="88">
        <f t="shared" si="10"/>
        <v>0</v>
      </c>
      <c r="G18" s="88">
        <v>0</v>
      </c>
      <c r="H18" s="88">
        <v>0</v>
      </c>
      <c r="I18" s="88">
        <f t="shared" si="11"/>
        <v>0</v>
      </c>
      <c r="J18" s="88">
        <v>0</v>
      </c>
      <c r="K18" s="88">
        <v>0</v>
      </c>
      <c r="L18" s="88">
        <f t="shared" si="12"/>
        <v>1</v>
      </c>
      <c r="M18" s="88">
        <v>0</v>
      </c>
      <c r="N18" s="88">
        <v>1</v>
      </c>
      <c r="O18" s="88">
        <f t="shared" si="13"/>
        <v>0</v>
      </c>
      <c r="P18" s="88">
        <v>0</v>
      </c>
      <c r="Q18" s="88">
        <v>0</v>
      </c>
      <c r="R18" s="88">
        <f t="shared" si="14"/>
        <v>0</v>
      </c>
      <c r="S18" s="88">
        <v>0</v>
      </c>
      <c r="T18" s="88">
        <v>0</v>
      </c>
      <c r="U18" s="88">
        <f t="shared" si="15"/>
        <v>0</v>
      </c>
      <c r="V18" s="88">
        <v>0</v>
      </c>
      <c r="W18" s="88">
        <v>0</v>
      </c>
    </row>
    <row r="19" spans="1:23" s="94" customFormat="1" ht="30" customHeight="1">
      <c r="A19" s="101" t="s">
        <v>312</v>
      </c>
      <c r="B19" s="262" t="s">
        <v>351</v>
      </c>
      <c r="C19" s="88">
        <f t="shared" si="8"/>
        <v>1</v>
      </c>
      <c r="D19" s="88">
        <f t="shared" si="16"/>
        <v>0</v>
      </c>
      <c r="E19" s="88">
        <f t="shared" si="16"/>
        <v>1</v>
      </c>
      <c r="F19" s="88">
        <f t="shared" si="10"/>
        <v>0</v>
      </c>
      <c r="G19" s="88">
        <v>0</v>
      </c>
      <c r="H19" s="88">
        <v>0</v>
      </c>
      <c r="I19" s="88">
        <f t="shared" si="11"/>
        <v>1</v>
      </c>
      <c r="J19" s="88">
        <v>0</v>
      </c>
      <c r="K19" s="88">
        <v>1</v>
      </c>
      <c r="L19" s="88">
        <f t="shared" si="12"/>
        <v>0</v>
      </c>
      <c r="M19" s="88">
        <v>0</v>
      </c>
      <c r="N19" s="88">
        <v>0</v>
      </c>
      <c r="O19" s="88">
        <f t="shared" si="13"/>
        <v>0</v>
      </c>
      <c r="P19" s="88">
        <v>0</v>
      </c>
      <c r="Q19" s="88">
        <v>0</v>
      </c>
      <c r="R19" s="88">
        <f t="shared" si="14"/>
        <v>0</v>
      </c>
      <c r="S19" s="88">
        <v>0</v>
      </c>
      <c r="T19" s="88">
        <v>0</v>
      </c>
      <c r="U19" s="88">
        <f t="shared" si="15"/>
        <v>0</v>
      </c>
      <c r="V19" s="88">
        <v>0</v>
      </c>
      <c r="W19" s="88">
        <v>0</v>
      </c>
    </row>
    <row r="20" spans="1:23" s="94" customFormat="1" ht="30" customHeight="1">
      <c r="A20" s="101" t="s">
        <v>363</v>
      </c>
      <c r="B20" s="262" t="s">
        <v>368</v>
      </c>
      <c r="C20" s="88">
        <f aca="true" t="shared" si="17" ref="C20:C25">SUM(D20:E20)</f>
        <v>1</v>
      </c>
      <c r="D20" s="88">
        <f aca="true" t="shared" si="18" ref="D20:E22">SUM(G20,J20,M20,P20,S20,V20)</f>
        <v>0</v>
      </c>
      <c r="E20" s="88">
        <f t="shared" si="18"/>
        <v>1</v>
      </c>
      <c r="F20" s="88">
        <f aca="true" t="shared" si="19" ref="F20:F25">SUM(G20:H20)</f>
        <v>0</v>
      </c>
      <c r="G20" s="88">
        <v>0</v>
      </c>
      <c r="H20" s="88">
        <v>0</v>
      </c>
      <c r="I20" s="88">
        <f aca="true" t="shared" si="20" ref="I20:I25">SUM(J20:K20)</f>
        <v>1</v>
      </c>
      <c r="J20" s="88">
        <v>0</v>
      </c>
      <c r="K20" s="88">
        <v>1</v>
      </c>
      <c r="L20" s="88">
        <f aca="true" t="shared" si="21" ref="L20:L25">SUM(M20:N20)</f>
        <v>0</v>
      </c>
      <c r="M20" s="88">
        <v>0</v>
      </c>
      <c r="N20" s="88">
        <v>0</v>
      </c>
      <c r="O20" s="88">
        <f aca="true" t="shared" si="22" ref="O20:O25">SUM(P20:Q20)</f>
        <v>0</v>
      </c>
      <c r="P20" s="88">
        <v>0</v>
      </c>
      <c r="Q20" s="88">
        <v>0</v>
      </c>
      <c r="R20" s="88">
        <f aca="true" t="shared" si="23" ref="R20:R25">SUM(S20:T20)</f>
        <v>0</v>
      </c>
      <c r="S20" s="88">
        <v>0</v>
      </c>
      <c r="T20" s="88">
        <v>0</v>
      </c>
      <c r="U20" s="88">
        <f aca="true" t="shared" si="24" ref="U20:U25">SUM(V20:W20)</f>
        <v>0</v>
      </c>
      <c r="V20" s="88">
        <v>0</v>
      </c>
      <c r="W20" s="88">
        <v>0</v>
      </c>
    </row>
    <row r="21" spans="1:23" s="94" customFormat="1" ht="30" customHeight="1">
      <c r="A21" s="101" t="s">
        <v>374</v>
      </c>
      <c r="B21" s="262" t="s">
        <v>375</v>
      </c>
      <c r="C21" s="88">
        <f t="shared" si="17"/>
        <v>1</v>
      </c>
      <c r="D21" s="88">
        <f t="shared" si="18"/>
        <v>0</v>
      </c>
      <c r="E21" s="88">
        <f t="shared" si="18"/>
        <v>1</v>
      </c>
      <c r="F21" s="88">
        <f t="shared" si="19"/>
        <v>0</v>
      </c>
      <c r="G21" s="88">
        <v>0</v>
      </c>
      <c r="H21" s="88">
        <v>0</v>
      </c>
      <c r="I21" s="88">
        <f t="shared" si="20"/>
        <v>1</v>
      </c>
      <c r="J21" s="88">
        <v>0</v>
      </c>
      <c r="K21" s="88">
        <v>1</v>
      </c>
      <c r="L21" s="88">
        <f t="shared" si="21"/>
        <v>0</v>
      </c>
      <c r="M21" s="88">
        <v>0</v>
      </c>
      <c r="N21" s="88">
        <v>0</v>
      </c>
      <c r="O21" s="88">
        <f t="shared" si="22"/>
        <v>0</v>
      </c>
      <c r="P21" s="88">
        <v>0</v>
      </c>
      <c r="Q21" s="88">
        <v>0</v>
      </c>
      <c r="R21" s="88">
        <f t="shared" si="23"/>
        <v>0</v>
      </c>
      <c r="S21" s="88">
        <v>0</v>
      </c>
      <c r="T21" s="88">
        <v>0</v>
      </c>
      <c r="U21" s="88">
        <f t="shared" si="24"/>
        <v>0</v>
      </c>
      <c r="V21" s="88">
        <v>0</v>
      </c>
      <c r="W21" s="88">
        <v>0</v>
      </c>
    </row>
    <row r="22" spans="1:23" s="94" customFormat="1" ht="30" customHeight="1">
      <c r="A22" s="101" t="s">
        <v>394</v>
      </c>
      <c r="B22" s="262" t="s">
        <v>397</v>
      </c>
      <c r="C22" s="88">
        <f t="shared" si="17"/>
        <v>1</v>
      </c>
      <c r="D22" s="88">
        <f t="shared" si="18"/>
        <v>0</v>
      </c>
      <c r="E22" s="88">
        <f t="shared" si="18"/>
        <v>1</v>
      </c>
      <c r="F22" s="88">
        <f t="shared" si="19"/>
        <v>0</v>
      </c>
      <c r="G22" s="88">
        <v>0</v>
      </c>
      <c r="H22" s="88">
        <v>0</v>
      </c>
      <c r="I22" s="88">
        <f t="shared" si="20"/>
        <v>1</v>
      </c>
      <c r="J22" s="88">
        <v>0</v>
      </c>
      <c r="K22" s="88">
        <v>1</v>
      </c>
      <c r="L22" s="88">
        <f t="shared" si="21"/>
        <v>0</v>
      </c>
      <c r="M22" s="88">
        <v>0</v>
      </c>
      <c r="N22" s="88">
        <v>0</v>
      </c>
      <c r="O22" s="88">
        <f t="shared" si="22"/>
        <v>0</v>
      </c>
      <c r="P22" s="88">
        <v>0</v>
      </c>
      <c r="Q22" s="88">
        <v>0</v>
      </c>
      <c r="R22" s="88">
        <f t="shared" si="23"/>
        <v>0</v>
      </c>
      <c r="S22" s="88">
        <v>0</v>
      </c>
      <c r="T22" s="88">
        <v>0</v>
      </c>
      <c r="U22" s="88">
        <f t="shared" si="24"/>
        <v>0</v>
      </c>
      <c r="V22" s="88">
        <v>0</v>
      </c>
      <c r="W22" s="88">
        <v>0</v>
      </c>
    </row>
    <row r="23" spans="1:23" s="94" customFormat="1" ht="30" customHeight="1">
      <c r="A23" s="101" t="s">
        <v>398</v>
      </c>
      <c r="B23" s="262" t="s">
        <v>403</v>
      </c>
      <c r="C23" s="88">
        <f t="shared" si="17"/>
        <v>0</v>
      </c>
      <c r="D23" s="88">
        <f aca="true" t="shared" si="25" ref="D23:E25">SUM(G23,J23,M23,P23,S23,V23)</f>
        <v>0</v>
      </c>
      <c r="E23" s="88">
        <f t="shared" si="25"/>
        <v>0</v>
      </c>
      <c r="F23" s="88">
        <f t="shared" si="19"/>
        <v>0</v>
      </c>
      <c r="G23" s="88">
        <v>0</v>
      </c>
      <c r="H23" s="88">
        <v>0</v>
      </c>
      <c r="I23" s="88">
        <f t="shared" si="20"/>
        <v>0</v>
      </c>
      <c r="J23" s="88">
        <v>0</v>
      </c>
      <c r="K23" s="88">
        <v>0</v>
      </c>
      <c r="L23" s="88">
        <f t="shared" si="21"/>
        <v>0</v>
      </c>
      <c r="M23" s="88">
        <v>0</v>
      </c>
      <c r="N23" s="88">
        <v>0</v>
      </c>
      <c r="O23" s="88">
        <f t="shared" si="22"/>
        <v>0</v>
      </c>
      <c r="P23" s="88">
        <v>0</v>
      </c>
      <c r="Q23" s="88">
        <v>0</v>
      </c>
      <c r="R23" s="88">
        <f t="shared" si="23"/>
        <v>0</v>
      </c>
      <c r="S23" s="88">
        <v>0</v>
      </c>
      <c r="T23" s="88">
        <v>0</v>
      </c>
      <c r="U23" s="88">
        <f t="shared" si="24"/>
        <v>0</v>
      </c>
      <c r="V23" s="88">
        <v>0</v>
      </c>
      <c r="W23" s="88">
        <v>0</v>
      </c>
    </row>
    <row r="24" spans="1:23" s="94" customFormat="1" ht="30" customHeight="1">
      <c r="A24" s="101" t="s">
        <v>414</v>
      </c>
      <c r="B24" s="262" t="s">
        <v>446</v>
      </c>
      <c r="C24" s="88">
        <f t="shared" si="17"/>
        <v>0</v>
      </c>
      <c r="D24" s="88">
        <f t="shared" si="25"/>
        <v>0</v>
      </c>
      <c r="E24" s="88">
        <f t="shared" si="25"/>
        <v>0</v>
      </c>
      <c r="F24" s="88">
        <f t="shared" si="19"/>
        <v>0</v>
      </c>
      <c r="G24" s="88">
        <v>0</v>
      </c>
      <c r="H24" s="88">
        <v>0</v>
      </c>
      <c r="I24" s="88">
        <f t="shared" si="20"/>
        <v>0</v>
      </c>
      <c r="J24" s="88">
        <v>0</v>
      </c>
      <c r="K24" s="88">
        <v>0</v>
      </c>
      <c r="L24" s="88">
        <f t="shared" si="21"/>
        <v>0</v>
      </c>
      <c r="M24" s="88">
        <v>0</v>
      </c>
      <c r="N24" s="88">
        <v>0</v>
      </c>
      <c r="O24" s="88">
        <f t="shared" si="22"/>
        <v>0</v>
      </c>
      <c r="P24" s="88">
        <v>0</v>
      </c>
      <c r="Q24" s="88">
        <v>0</v>
      </c>
      <c r="R24" s="88">
        <f t="shared" si="23"/>
        <v>0</v>
      </c>
      <c r="S24" s="88">
        <v>0</v>
      </c>
      <c r="T24" s="88">
        <v>0</v>
      </c>
      <c r="U24" s="88">
        <f t="shared" si="24"/>
        <v>0</v>
      </c>
      <c r="V24" s="88">
        <v>0</v>
      </c>
      <c r="W24" s="88">
        <v>0</v>
      </c>
    </row>
    <row r="25" spans="1:23" s="94" customFormat="1" ht="30" customHeight="1">
      <c r="A25" s="101" t="s">
        <v>459</v>
      </c>
      <c r="B25" s="262" t="s">
        <v>469</v>
      </c>
      <c r="C25" s="88">
        <f t="shared" si="17"/>
        <v>0</v>
      </c>
      <c r="D25" s="88">
        <f t="shared" si="25"/>
        <v>0</v>
      </c>
      <c r="E25" s="88">
        <f t="shared" si="25"/>
        <v>0</v>
      </c>
      <c r="F25" s="88">
        <f t="shared" si="19"/>
        <v>0</v>
      </c>
      <c r="G25" s="88">
        <v>0</v>
      </c>
      <c r="H25" s="88">
        <v>0</v>
      </c>
      <c r="I25" s="88">
        <f t="shared" si="20"/>
        <v>0</v>
      </c>
      <c r="J25" s="88">
        <v>0</v>
      </c>
      <c r="K25" s="88">
        <v>0</v>
      </c>
      <c r="L25" s="88">
        <f t="shared" si="21"/>
        <v>0</v>
      </c>
      <c r="M25" s="88">
        <v>0</v>
      </c>
      <c r="N25" s="88">
        <v>0</v>
      </c>
      <c r="O25" s="88">
        <f t="shared" si="22"/>
        <v>0</v>
      </c>
      <c r="P25" s="88">
        <v>0</v>
      </c>
      <c r="Q25" s="88">
        <v>0</v>
      </c>
      <c r="R25" s="88">
        <f t="shared" si="23"/>
        <v>0</v>
      </c>
      <c r="S25" s="88">
        <v>0</v>
      </c>
      <c r="T25" s="88">
        <v>0</v>
      </c>
      <c r="U25" s="88">
        <f t="shared" si="24"/>
        <v>0</v>
      </c>
      <c r="V25" s="88">
        <v>0</v>
      </c>
      <c r="W25" s="88">
        <v>0</v>
      </c>
    </row>
    <row r="26" spans="1:23" s="94" customFormat="1" ht="30" customHeight="1">
      <c r="A26" s="101" t="s">
        <v>509</v>
      </c>
      <c r="B26" s="262" t="s">
        <v>510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</row>
    <row r="27" spans="1:23" s="94" customFormat="1" ht="30" customHeight="1">
      <c r="A27" s="101" t="s">
        <v>523</v>
      </c>
      <c r="B27" s="262" t="s">
        <v>527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</row>
    <row r="28" spans="1:23" s="94" customFormat="1" ht="30" customHeight="1">
      <c r="A28" s="101" t="s">
        <v>528</v>
      </c>
      <c r="B28" s="262" t="s">
        <v>531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</row>
    <row r="29" spans="1:23" s="94" customFormat="1" ht="30" customHeight="1">
      <c r="A29" s="101" t="s">
        <v>533</v>
      </c>
      <c r="B29" s="262" t="s">
        <v>536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</row>
    <row r="30" spans="1:23" s="94" customFormat="1" ht="30" customHeight="1" thickBot="1">
      <c r="A30" s="258" t="s">
        <v>537</v>
      </c>
      <c r="B30" s="395" t="s">
        <v>540</v>
      </c>
      <c r="C30" s="396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</row>
    <row r="31" spans="1:58" s="106" customFormat="1" ht="19.5" customHeight="1">
      <c r="A31" s="24" t="s">
        <v>410</v>
      </c>
      <c r="B31" s="24"/>
      <c r="C31" s="103"/>
      <c r="D31" s="103"/>
      <c r="E31" s="103"/>
      <c r="F31" s="104"/>
      <c r="G31" s="103"/>
      <c r="H31" s="105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</row>
    <row r="32" spans="1:58" s="2" customFormat="1" ht="19.5" customHeight="1">
      <c r="A32" s="107"/>
      <c r="B32" s="107"/>
      <c r="C32" s="94"/>
      <c r="D32" s="94"/>
      <c r="E32" s="94"/>
      <c r="F32" s="94"/>
      <c r="G32" s="94"/>
      <c r="H32" s="108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</row>
    <row r="33" spans="1:58" s="2" customFormat="1" ht="19.5" customHeight="1">
      <c r="A33" s="107"/>
      <c r="B33" s="107"/>
      <c r="C33" s="94"/>
      <c r="D33" s="94"/>
      <c r="E33" s="94"/>
      <c r="F33" s="94"/>
      <c r="G33" s="94"/>
      <c r="H33" s="108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</row>
    <row r="34" spans="1:12" s="2" customFormat="1" ht="19.5" customHeight="1">
      <c r="A34" s="107"/>
      <c r="B34" s="107"/>
      <c r="H34" s="93"/>
      <c r="L34" s="94"/>
    </row>
  </sheetData>
  <sheetProtection/>
  <mergeCells count="18">
    <mergeCell ref="A1:C1"/>
    <mergeCell ref="U1:W1"/>
    <mergeCell ref="A4:B6"/>
    <mergeCell ref="A7:B7"/>
    <mergeCell ref="C4:E4"/>
    <mergeCell ref="F4:H4"/>
    <mergeCell ref="I4:K4"/>
    <mergeCell ref="L4:N4"/>
    <mergeCell ref="F5:H5"/>
    <mergeCell ref="C5:E5"/>
    <mergeCell ref="O4:Q4"/>
    <mergeCell ref="R4:T4"/>
    <mergeCell ref="U4:W4"/>
    <mergeCell ref="I5:K5"/>
    <mergeCell ref="U5:W5"/>
    <mergeCell ref="R5:T5"/>
    <mergeCell ref="O5:Q5"/>
    <mergeCell ref="L5:N5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34"/>
  <sheetViews>
    <sheetView zoomScale="120" zoomScaleNormal="120" zoomScalePageLayoutView="0" workbookViewId="0" topLeftCell="A23">
      <selection activeCell="F34" sqref="F34"/>
    </sheetView>
  </sheetViews>
  <sheetFormatPr defaultColWidth="5.75390625" defaultRowHeight="19.5" customHeight="1"/>
  <cols>
    <col min="1" max="1" width="8.75390625" style="122" customWidth="1"/>
    <col min="2" max="2" width="4.25390625" style="122" customWidth="1"/>
    <col min="3" max="3" width="5.125" style="122" customWidth="1"/>
    <col min="4" max="4" width="4.875" style="122" customWidth="1"/>
    <col min="5" max="5" width="4.50390625" style="122" customWidth="1"/>
    <col min="6" max="6" width="5.25390625" style="122" customWidth="1"/>
    <col min="7" max="7" width="5.00390625" style="122" customWidth="1"/>
    <col min="8" max="8" width="4.625" style="122" customWidth="1"/>
    <col min="9" max="9" width="4.875" style="122" customWidth="1"/>
    <col min="10" max="10" width="5.00390625" style="122" customWidth="1"/>
    <col min="11" max="11" width="4.875" style="122" customWidth="1"/>
    <col min="12" max="12" width="5.25390625" style="121" customWidth="1"/>
    <col min="13" max="13" width="6.125" style="122" customWidth="1"/>
    <col min="14" max="16" width="4.875" style="122" customWidth="1"/>
    <col min="17" max="16384" width="5.75390625" style="122" customWidth="1"/>
  </cols>
  <sheetData>
    <row r="1" spans="1:29" s="109" customFormat="1" ht="19.5" customHeight="1">
      <c r="A1" s="601" t="s">
        <v>472</v>
      </c>
      <c r="B1" s="602"/>
      <c r="C1" s="602"/>
      <c r="D1" s="602"/>
      <c r="L1" s="50"/>
      <c r="AC1" s="110"/>
    </row>
    <row r="2" spans="1:16" s="114" customFormat="1" ht="30" customHeight="1">
      <c r="A2" s="111" t="s">
        <v>379</v>
      </c>
      <c r="B2" s="111"/>
      <c r="C2" s="38"/>
      <c r="D2" s="38"/>
      <c r="E2" s="112"/>
      <c r="F2" s="38"/>
      <c r="G2" s="111"/>
      <c r="H2" s="112"/>
      <c r="I2" s="38"/>
      <c r="J2" s="113"/>
      <c r="K2" s="113"/>
      <c r="L2" s="113"/>
      <c r="M2" s="113"/>
      <c r="N2" s="113"/>
      <c r="O2" s="113"/>
      <c r="P2" s="112"/>
    </row>
    <row r="3" spans="1:16" s="114" customFormat="1" ht="30" customHeight="1">
      <c r="A3" s="405" t="s">
        <v>507</v>
      </c>
      <c r="B3" s="268"/>
      <c r="C3" s="38"/>
      <c r="D3" s="38"/>
      <c r="E3" s="112"/>
      <c r="F3" s="38"/>
      <c r="G3" s="111"/>
      <c r="H3" s="112"/>
      <c r="I3" s="38"/>
      <c r="J3" s="113"/>
      <c r="K3" s="113"/>
      <c r="L3" s="113"/>
      <c r="M3" s="113"/>
      <c r="N3" s="113"/>
      <c r="O3" s="113"/>
      <c r="P3" s="112"/>
    </row>
    <row r="4" spans="1:16" s="109" customFormat="1" ht="15.75" customHeight="1">
      <c r="A4" s="266" t="s">
        <v>37</v>
      </c>
      <c r="B4" s="266"/>
      <c r="L4" s="50"/>
      <c r="N4" s="115"/>
      <c r="P4" s="10"/>
    </row>
    <row r="5" spans="1:16" s="109" customFormat="1" ht="17.25" customHeight="1" thickBot="1">
      <c r="A5" s="267" t="s">
        <v>38</v>
      </c>
      <c r="B5" s="266"/>
      <c r="J5" s="116"/>
      <c r="L5" s="50"/>
      <c r="N5" s="117"/>
      <c r="O5" s="116"/>
      <c r="P5" s="118"/>
    </row>
    <row r="6" spans="1:16" s="119" customFormat="1" ht="16.5" customHeight="1">
      <c r="A6" s="603" t="s">
        <v>5</v>
      </c>
      <c r="B6" s="604"/>
      <c r="C6" s="614" t="s">
        <v>39</v>
      </c>
      <c r="D6" s="499"/>
      <c r="E6" s="499"/>
      <c r="F6" s="499"/>
      <c r="G6" s="499"/>
      <c r="H6" s="499"/>
      <c r="I6" s="500"/>
      <c r="J6" s="614" t="s">
        <v>40</v>
      </c>
      <c r="K6" s="499"/>
      <c r="L6" s="499"/>
      <c r="M6" s="499"/>
      <c r="N6" s="499"/>
      <c r="O6" s="499"/>
      <c r="P6" s="615"/>
    </row>
    <row r="7" spans="1:16" s="119" customFormat="1" ht="16.5" customHeight="1">
      <c r="A7" s="605"/>
      <c r="B7" s="606"/>
      <c r="C7" s="612"/>
      <c r="D7" s="610"/>
      <c r="E7" s="610"/>
      <c r="F7" s="610"/>
      <c r="G7" s="610"/>
      <c r="H7" s="610"/>
      <c r="I7" s="613"/>
      <c r="J7" s="609" t="s">
        <v>208</v>
      </c>
      <c r="K7" s="610"/>
      <c r="L7" s="610"/>
      <c r="M7" s="610"/>
      <c r="N7" s="610"/>
      <c r="O7" s="610"/>
      <c r="P7" s="611"/>
    </row>
    <row r="8" spans="1:17" s="119" customFormat="1" ht="30" customHeight="1">
      <c r="A8" s="605"/>
      <c r="B8" s="606"/>
      <c r="C8" s="269" t="s">
        <v>184</v>
      </c>
      <c r="D8" s="269" t="s">
        <v>196</v>
      </c>
      <c r="E8" s="269" t="s">
        <v>197</v>
      </c>
      <c r="F8" s="269" t="s">
        <v>198</v>
      </c>
      <c r="G8" s="270" t="s">
        <v>199</v>
      </c>
      <c r="H8" s="270" t="s">
        <v>200</v>
      </c>
      <c r="I8" s="273" t="s">
        <v>201</v>
      </c>
      <c r="J8" s="269" t="s">
        <v>184</v>
      </c>
      <c r="K8" s="269" t="s">
        <v>196</v>
      </c>
      <c r="L8" s="269" t="s">
        <v>197</v>
      </c>
      <c r="M8" s="269" t="s">
        <v>198</v>
      </c>
      <c r="N8" s="270" t="s">
        <v>199</v>
      </c>
      <c r="O8" s="270" t="s">
        <v>200</v>
      </c>
      <c r="P8" s="313" t="s">
        <v>201</v>
      </c>
      <c r="Q8" s="20"/>
    </row>
    <row r="9" spans="1:16" s="119" customFormat="1" ht="52.5" customHeight="1" thickBot="1">
      <c r="A9" s="607" t="s">
        <v>142</v>
      </c>
      <c r="B9" s="608"/>
      <c r="C9" s="271" t="s">
        <v>95</v>
      </c>
      <c r="D9" s="271" t="s">
        <v>202</v>
      </c>
      <c r="E9" s="272" t="s">
        <v>203</v>
      </c>
      <c r="F9" s="271" t="s">
        <v>204</v>
      </c>
      <c r="G9" s="274" t="s">
        <v>205</v>
      </c>
      <c r="H9" s="274" t="s">
        <v>206</v>
      </c>
      <c r="I9" s="274" t="s">
        <v>207</v>
      </c>
      <c r="J9" s="314" t="s">
        <v>95</v>
      </c>
      <c r="K9" s="271" t="s">
        <v>202</v>
      </c>
      <c r="L9" s="272" t="s">
        <v>203</v>
      </c>
      <c r="M9" s="271" t="s">
        <v>204</v>
      </c>
      <c r="N9" s="274" t="s">
        <v>205</v>
      </c>
      <c r="O9" s="274" t="s">
        <v>206</v>
      </c>
      <c r="P9" s="315" t="s">
        <v>207</v>
      </c>
    </row>
    <row r="10" spans="1:25" s="121" customFormat="1" ht="30" customHeight="1" hidden="1">
      <c r="A10" s="20" t="s">
        <v>252</v>
      </c>
      <c r="B10" s="220" t="s">
        <v>170</v>
      </c>
      <c r="C10" s="120">
        <f aca="true" t="shared" si="0" ref="C10:C15">SUM(D10:I10)</f>
        <v>2</v>
      </c>
      <c r="D10" s="120">
        <v>2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f aca="true" t="shared" si="1" ref="J10:J15">SUM(K10:P10)</f>
        <v>11</v>
      </c>
      <c r="K10" s="125">
        <v>11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R10" s="122"/>
      <c r="S10" s="122"/>
      <c r="T10" s="122"/>
      <c r="U10" s="122"/>
      <c r="V10" s="122"/>
      <c r="W10" s="122"/>
      <c r="X10" s="122"/>
      <c r="Y10" s="122"/>
    </row>
    <row r="11" spans="1:25" s="121" customFormat="1" ht="30" customHeight="1" hidden="1">
      <c r="A11" s="20" t="s">
        <v>281</v>
      </c>
      <c r="B11" s="220" t="s">
        <v>167</v>
      </c>
      <c r="C11" s="120">
        <f t="shared" si="0"/>
        <v>2</v>
      </c>
      <c r="D11" s="120">
        <v>2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f t="shared" si="1"/>
        <v>11</v>
      </c>
      <c r="K11" s="125">
        <v>11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R11" s="122"/>
      <c r="S11" s="122"/>
      <c r="T11" s="122"/>
      <c r="U11" s="122"/>
      <c r="V11" s="122"/>
      <c r="W11" s="122"/>
      <c r="X11" s="122"/>
      <c r="Y11" s="122"/>
    </row>
    <row r="12" spans="1:25" s="121" customFormat="1" ht="30" customHeight="1" hidden="1">
      <c r="A12" s="20" t="s">
        <v>282</v>
      </c>
      <c r="B12" s="220" t="s">
        <v>171</v>
      </c>
      <c r="C12" s="120">
        <f t="shared" si="0"/>
        <v>2</v>
      </c>
      <c r="D12" s="120">
        <v>2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f t="shared" si="1"/>
        <v>9</v>
      </c>
      <c r="K12" s="125">
        <v>9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R12" s="122"/>
      <c r="S12" s="122"/>
      <c r="T12" s="122"/>
      <c r="U12" s="122"/>
      <c r="V12" s="122"/>
      <c r="W12" s="122"/>
      <c r="X12" s="122"/>
      <c r="Y12" s="122"/>
    </row>
    <row r="13" spans="1:25" s="121" customFormat="1" ht="30" customHeight="1" hidden="1">
      <c r="A13" s="20" t="s">
        <v>283</v>
      </c>
      <c r="B13" s="220" t="s">
        <v>172</v>
      </c>
      <c r="C13" s="120">
        <f t="shared" si="0"/>
        <v>1</v>
      </c>
      <c r="D13" s="120">
        <v>1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f t="shared" si="1"/>
        <v>3</v>
      </c>
      <c r="K13" s="125">
        <v>3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R13" s="122"/>
      <c r="S13" s="122"/>
      <c r="T13" s="122"/>
      <c r="U13" s="122"/>
      <c r="V13" s="122"/>
      <c r="W13" s="122"/>
      <c r="X13" s="122"/>
      <c r="Y13" s="122"/>
    </row>
    <row r="14" spans="1:25" s="121" customFormat="1" ht="30" customHeight="1">
      <c r="A14" s="20" t="s">
        <v>284</v>
      </c>
      <c r="B14" s="220" t="s">
        <v>173</v>
      </c>
      <c r="C14" s="120">
        <f t="shared" si="0"/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f t="shared" si="1"/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R14" s="122"/>
      <c r="S14" s="122"/>
      <c r="T14" s="122"/>
      <c r="U14" s="122"/>
      <c r="V14" s="122"/>
      <c r="W14" s="122"/>
      <c r="X14" s="122"/>
      <c r="Y14" s="122"/>
    </row>
    <row r="15" spans="1:25" s="121" customFormat="1" ht="30" customHeight="1">
      <c r="A15" s="20" t="s">
        <v>285</v>
      </c>
      <c r="B15" s="220" t="s">
        <v>174</v>
      </c>
      <c r="C15" s="120">
        <f t="shared" si="0"/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f t="shared" si="1"/>
        <v>0</v>
      </c>
      <c r="K15" s="125">
        <v>0</v>
      </c>
      <c r="L15" s="120">
        <v>0</v>
      </c>
      <c r="M15" s="120">
        <v>0</v>
      </c>
      <c r="N15" s="125">
        <v>0</v>
      </c>
      <c r="O15" s="125">
        <v>0</v>
      </c>
      <c r="P15" s="125">
        <v>0</v>
      </c>
      <c r="R15" s="122"/>
      <c r="S15" s="122"/>
      <c r="T15" s="122"/>
      <c r="U15" s="122"/>
      <c r="V15" s="122"/>
      <c r="W15" s="122"/>
      <c r="X15" s="122"/>
      <c r="Y15" s="122"/>
    </row>
    <row r="16" spans="1:25" s="121" customFormat="1" ht="30" customHeight="1">
      <c r="A16" s="20" t="s">
        <v>286</v>
      </c>
      <c r="B16" s="220" t="s">
        <v>175</v>
      </c>
      <c r="C16" s="120">
        <f aca="true" t="shared" si="2" ref="C16:C21">SUM(D16:I16)</f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f aca="true" t="shared" si="3" ref="J16:J21">SUM(K16:P16)</f>
        <v>0</v>
      </c>
      <c r="K16" s="125">
        <v>0</v>
      </c>
      <c r="L16" s="120">
        <v>0</v>
      </c>
      <c r="M16" s="120">
        <v>0</v>
      </c>
      <c r="N16" s="125">
        <v>0</v>
      </c>
      <c r="O16" s="125">
        <v>0</v>
      </c>
      <c r="P16" s="125">
        <v>0</v>
      </c>
      <c r="R16" s="122"/>
      <c r="S16" s="122"/>
      <c r="T16" s="122"/>
      <c r="U16" s="122"/>
      <c r="V16" s="122"/>
      <c r="W16" s="122"/>
      <c r="X16" s="122"/>
      <c r="Y16" s="122"/>
    </row>
    <row r="17" spans="1:25" s="121" customFormat="1" ht="30" customHeight="1">
      <c r="A17" s="20" t="s">
        <v>287</v>
      </c>
      <c r="B17" s="220" t="s">
        <v>280</v>
      </c>
      <c r="C17" s="120">
        <f t="shared" si="2"/>
        <v>0</v>
      </c>
      <c r="D17" s="125">
        <v>0</v>
      </c>
      <c r="E17" s="125">
        <v>0</v>
      </c>
      <c r="F17" s="125">
        <v>0</v>
      </c>
      <c r="G17" s="125">
        <v>0</v>
      </c>
      <c r="H17" s="125">
        <v>0</v>
      </c>
      <c r="I17" s="125">
        <v>0</v>
      </c>
      <c r="J17" s="125">
        <f t="shared" si="3"/>
        <v>0</v>
      </c>
      <c r="K17" s="125">
        <v>0</v>
      </c>
      <c r="L17" s="120">
        <v>0</v>
      </c>
      <c r="M17" s="120">
        <v>0</v>
      </c>
      <c r="N17" s="125">
        <v>0</v>
      </c>
      <c r="O17" s="125">
        <v>0</v>
      </c>
      <c r="P17" s="125">
        <v>0</v>
      </c>
      <c r="R17" s="122"/>
      <c r="S17" s="122"/>
      <c r="T17" s="122"/>
      <c r="U17" s="122"/>
      <c r="V17" s="122"/>
      <c r="W17" s="122"/>
      <c r="X17" s="122"/>
      <c r="Y17" s="122"/>
    </row>
    <row r="18" spans="1:25" s="121" customFormat="1" ht="30" customHeight="1">
      <c r="A18" s="20" t="s">
        <v>293</v>
      </c>
      <c r="B18" s="220" t="s">
        <v>296</v>
      </c>
      <c r="C18" s="120">
        <f t="shared" si="2"/>
        <v>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f t="shared" si="3"/>
        <v>0</v>
      </c>
      <c r="K18" s="125">
        <v>0</v>
      </c>
      <c r="L18" s="120">
        <v>0</v>
      </c>
      <c r="M18" s="120">
        <v>0</v>
      </c>
      <c r="N18" s="125">
        <v>0</v>
      </c>
      <c r="O18" s="125">
        <v>0</v>
      </c>
      <c r="P18" s="125">
        <v>0</v>
      </c>
      <c r="R18" s="122"/>
      <c r="S18" s="122"/>
      <c r="T18" s="122"/>
      <c r="U18" s="122"/>
      <c r="V18" s="122"/>
      <c r="W18" s="122"/>
      <c r="X18" s="122"/>
      <c r="Y18" s="122"/>
    </row>
    <row r="19" spans="1:25" s="121" customFormat="1" ht="30" customHeight="1">
      <c r="A19" s="20" t="s">
        <v>297</v>
      </c>
      <c r="B19" s="220" t="s">
        <v>303</v>
      </c>
      <c r="C19" s="120">
        <f t="shared" si="2"/>
        <v>1</v>
      </c>
      <c r="D19" s="125">
        <v>0</v>
      </c>
      <c r="E19" s="125">
        <v>0</v>
      </c>
      <c r="F19" s="125">
        <v>1</v>
      </c>
      <c r="G19" s="125">
        <v>0</v>
      </c>
      <c r="H19" s="125">
        <v>0</v>
      </c>
      <c r="I19" s="125">
        <v>0</v>
      </c>
      <c r="J19" s="125">
        <f t="shared" si="3"/>
        <v>4</v>
      </c>
      <c r="K19" s="125">
        <v>0</v>
      </c>
      <c r="L19" s="120">
        <v>0</v>
      </c>
      <c r="M19" s="120">
        <v>4</v>
      </c>
      <c r="N19" s="125">
        <v>0</v>
      </c>
      <c r="O19" s="125">
        <v>0</v>
      </c>
      <c r="P19" s="125">
        <v>0</v>
      </c>
      <c r="R19" s="122"/>
      <c r="S19" s="122"/>
      <c r="T19" s="122"/>
      <c r="U19" s="122"/>
      <c r="V19" s="122"/>
      <c r="W19" s="122"/>
      <c r="X19" s="122"/>
      <c r="Y19" s="122"/>
    </row>
    <row r="20" spans="1:25" s="121" customFormat="1" ht="30" customHeight="1">
      <c r="A20" s="20" t="s">
        <v>309</v>
      </c>
      <c r="B20" s="220" t="s">
        <v>308</v>
      </c>
      <c r="C20" s="120">
        <f t="shared" si="2"/>
        <v>0</v>
      </c>
      <c r="D20" s="125">
        <v>0</v>
      </c>
      <c r="E20" s="125">
        <v>0</v>
      </c>
      <c r="F20" s="125">
        <v>0</v>
      </c>
      <c r="G20" s="125">
        <v>0</v>
      </c>
      <c r="H20" s="125">
        <v>0</v>
      </c>
      <c r="I20" s="125">
        <v>0</v>
      </c>
      <c r="J20" s="125">
        <f t="shared" si="3"/>
        <v>0</v>
      </c>
      <c r="K20" s="125">
        <v>0</v>
      </c>
      <c r="L20" s="120">
        <v>0</v>
      </c>
      <c r="M20" s="120">
        <v>0</v>
      </c>
      <c r="N20" s="125">
        <v>0</v>
      </c>
      <c r="O20" s="125">
        <v>0</v>
      </c>
      <c r="P20" s="125">
        <v>0</v>
      </c>
      <c r="R20" s="122"/>
      <c r="S20" s="122"/>
      <c r="T20" s="122"/>
      <c r="U20" s="122"/>
      <c r="V20" s="122"/>
      <c r="W20" s="122"/>
      <c r="X20" s="122"/>
      <c r="Y20" s="122"/>
    </row>
    <row r="21" spans="1:25" s="121" customFormat="1" ht="30" customHeight="1">
      <c r="A21" s="20" t="s">
        <v>312</v>
      </c>
      <c r="B21" s="220" t="s">
        <v>351</v>
      </c>
      <c r="C21" s="120">
        <f t="shared" si="2"/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f t="shared" si="3"/>
        <v>0</v>
      </c>
      <c r="K21" s="125">
        <v>0</v>
      </c>
      <c r="L21" s="120">
        <v>0</v>
      </c>
      <c r="M21" s="120">
        <v>0</v>
      </c>
      <c r="N21" s="125">
        <v>0</v>
      </c>
      <c r="O21" s="125">
        <v>0</v>
      </c>
      <c r="P21" s="125">
        <v>0</v>
      </c>
      <c r="R21" s="122"/>
      <c r="S21" s="122"/>
      <c r="T21" s="122"/>
      <c r="U21" s="122"/>
      <c r="V21" s="122"/>
      <c r="W21" s="122"/>
      <c r="X21" s="122"/>
      <c r="Y21" s="122"/>
    </row>
    <row r="22" spans="1:25" s="121" customFormat="1" ht="30" customHeight="1">
      <c r="A22" s="20" t="s">
        <v>363</v>
      </c>
      <c r="B22" s="220" t="s">
        <v>368</v>
      </c>
      <c r="C22" s="120">
        <f aca="true" t="shared" si="4" ref="C22:C28">SUM(D22:I22)</f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f aca="true" t="shared" si="5" ref="J22:J28">SUM(K22:P22)</f>
        <v>0</v>
      </c>
      <c r="K22" s="125">
        <v>0</v>
      </c>
      <c r="L22" s="120">
        <v>0</v>
      </c>
      <c r="M22" s="120">
        <v>0</v>
      </c>
      <c r="N22" s="125">
        <v>0</v>
      </c>
      <c r="O22" s="125">
        <v>0</v>
      </c>
      <c r="P22" s="125">
        <v>0</v>
      </c>
      <c r="R22" s="122"/>
      <c r="S22" s="122"/>
      <c r="T22" s="122"/>
      <c r="U22" s="122"/>
      <c r="V22" s="122"/>
      <c r="W22" s="122"/>
      <c r="X22" s="122"/>
      <c r="Y22" s="122"/>
    </row>
    <row r="23" spans="1:25" s="121" customFormat="1" ht="30" customHeight="1">
      <c r="A23" s="20" t="s">
        <v>374</v>
      </c>
      <c r="B23" s="220" t="s">
        <v>375</v>
      </c>
      <c r="C23" s="120">
        <f t="shared" si="4"/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f t="shared" si="5"/>
        <v>0</v>
      </c>
      <c r="K23" s="125">
        <v>0</v>
      </c>
      <c r="L23" s="120">
        <v>0</v>
      </c>
      <c r="M23" s="120">
        <v>0</v>
      </c>
      <c r="N23" s="125">
        <v>0</v>
      </c>
      <c r="O23" s="125">
        <v>0</v>
      </c>
      <c r="P23" s="125">
        <v>0</v>
      </c>
      <c r="R23" s="122"/>
      <c r="S23" s="122"/>
      <c r="T23" s="122"/>
      <c r="U23" s="122"/>
      <c r="V23" s="122"/>
      <c r="W23" s="122"/>
      <c r="X23" s="122"/>
      <c r="Y23" s="122"/>
    </row>
    <row r="24" spans="1:25" s="121" customFormat="1" ht="30" customHeight="1">
      <c r="A24" s="20" t="s">
        <v>394</v>
      </c>
      <c r="B24" s="220" t="s">
        <v>397</v>
      </c>
      <c r="C24" s="120">
        <f t="shared" si="4"/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f t="shared" si="5"/>
        <v>0</v>
      </c>
      <c r="K24" s="125">
        <v>0</v>
      </c>
      <c r="L24" s="120">
        <v>0</v>
      </c>
      <c r="M24" s="120">
        <v>0</v>
      </c>
      <c r="N24" s="125">
        <v>0</v>
      </c>
      <c r="O24" s="125">
        <v>0</v>
      </c>
      <c r="P24" s="125">
        <v>0</v>
      </c>
      <c r="R24" s="122"/>
      <c r="S24" s="122"/>
      <c r="T24" s="122"/>
      <c r="U24" s="122"/>
      <c r="V24" s="122"/>
      <c r="W24" s="122"/>
      <c r="X24" s="122"/>
      <c r="Y24" s="122"/>
    </row>
    <row r="25" spans="1:25" s="121" customFormat="1" ht="30" customHeight="1">
      <c r="A25" s="20" t="s">
        <v>398</v>
      </c>
      <c r="B25" s="220" t="s">
        <v>403</v>
      </c>
      <c r="C25" s="120">
        <f t="shared" si="4"/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f t="shared" si="5"/>
        <v>0</v>
      </c>
      <c r="K25" s="125">
        <v>0</v>
      </c>
      <c r="L25" s="120">
        <v>0</v>
      </c>
      <c r="M25" s="120">
        <v>0</v>
      </c>
      <c r="N25" s="125">
        <v>0</v>
      </c>
      <c r="O25" s="125">
        <v>0</v>
      </c>
      <c r="P25" s="125">
        <v>0</v>
      </c>
      <c r="R25" s="122"/>
      <c r="S25" s="122"/>
      <c r="T25" s="122"/>
      <c r="U25" s="122"/>
      <c r="V25" s="122"/>
      <c r="W25" s="122"/>
      <c r="X25" s="122"/>
      <c r="Y25" s="122"/>
    </row>
    <row r="26" spans="1:25" s="121" customFormat="1" ht="30" customHeight="1">
      <c r="A26" s="20" t="s">
        <v>414</v>
      </c>
      <c r="B26" s="220" t="s">
        <v>446</v>
      </c>
      <c r="C26" s="120">
        <f t="shared" si="4"/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f t="shared" si="5"/>
        <v>0</v>
      </c>
      <c r="K26" s="125">
        <v>0</v>
      </c>
      <c r="L26" s="120">
        <v>0</v>
      </c>
      <c r="M26" s="120">
        <v>0</v>
      </c>
      <c r="N26" s="125">
        <v>0</v>
      </c>
      <c r="O26" s="125">
        <v>0</v>
      </c>
      <c r="P26" s="125">
        <v>0</v>
      </c>
      <c r="R26" s="122"/>
      <c r="S26" s="122"/>
      <c r="T26" s="122"/>
      <c r="U26" s="122"/>
      <c r="V26" s="122"/>
      <c r="W26" s="122"/>
      <c r="X26" s="122"/>
      <c r="Y26" s="122"/>
    </row>
    <row r="27" spans="1:25" s="121" customFormat="1" ht="30" customHeight="1">
      <c r="A27" s="20" t="s">
        <v>459</v>
      </c>
      <c r="B27" s="220" t="s">
        <v>469</v>
      </c>
      <c r="C27" s="120">
        <f>SUM(D27:I27)</f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f>SUM(K27:P27)</f>
        <v>0</v>
      </c>
      <c r="K27" s="125">
        <v>0</v>
      </c>
      <c r="L27" s="120">
        <v>0</v>
      </c>
      <c r="M27" s="120">
        <v>0</v>
      </c>
      <c r="N27" s="125">
        <v>0</v>
      </c>
      <c r="O27" s="125">
        <v>0</v>
      </c>
      <c r="P27" s="125">
        <v>0</v>
      </c>
      <c r="R27" s="122"/>
      <c r="S27" s="122"/>
      <c r="T27" s="122"/>
      <c r="U27" s="122"/>
      <c r="V27" s="122"/>
      <c r="W27" s="122"/>
      <c r="X27" s="122"/>
      <c r="Y27" s="122"/>
    </row>
    <row r="28" spans="1:25" s="121" customFormat="1" ht="30" customHeight="1">
      <c r="A28" s="20" t="s">
        <v>509</v>
      </c>
      <c r="B28" s="220" t="s">
        <v>510</v>
      </c>
      <c r="C28" s="120">
        <f t="shared" si="4"/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f t="shared" si="5"/>
        <v>0</v>
      </c>
      <c r="K28" s="125">
        <v>0</v>
      </c>
      <c r="L28" s="120">
        <v>0</v>
      </c>
      <c r="M28" s="120">
        <v>0</v>
      </c>
      <c r="N28" s="125">
        <v>0</v>
      </c>
      <c r="O28" s="125">
        <v>0</v>
      </c>
      <c r="P28" s="125">
        <v>0</v>
      </c>
      <c r="R28" s="122"/>
      <c r="S28" s="122"/>
      <c r="T28" s="122"/>
      <c r="U28" s="122"/>
      <c r="V28" s="122"/>
      <c r="W28" s="122"/>
      <c r="X28" s="122"/>
      <c r="Y28" s="122"/>
    </row>
    <row r="29" spans="1:25" s="121" customFormat="1" ht="30" customHeight="1">
      <c r="A29" s="20" t="s">
        <v>523</v>
      </c>
      <c r="B29" s="220" t="s">
        <v>527</v>
      </c>
      <c r="C29" s="120">
        <f>SUM(D29:I29)</f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f>SUM(K29:P29)</f>
        <v>0</v>
      </c>
      <c r="K29" s="125">
        <v>0</v>
      </c>
      <c r="L29" s="120">
        <v>0</v>
      </c>
      <c r="M29" s="120">
        <v>0</v>
      </c>
      <c r="N29" s="125">
        <v>0</v>
      </c>
      <c r="O29" s="125">
        <v>0</v>
      </c>
      <c r="P29" s="125">
        <v>0</v>
      </c>
      <c r="R29" s="122"/>
      <c r="S29" s="122"/>
      <c r="T29" s="122"/>
      <c r="U29" s="122"/>
      <c r="V29" s="122"/>
      <c r="W29" s="122"/>
      <c r="X29" s="122"/>
      <c r="Y29" s="122"/>
    </row>
    <row r="30" spans="1:25" s="121" customFormat="1" ht="30" customHeight="1">
      <c r="A30" s="20" t="s">
        <v>528</v>
      </c>
      <c r="B30" s="220" t="s">
        <v>531</v>
      </c>
      <c r="C30" s="120">
        <f>SUM(D30:I30)</f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f>SUM(K30:P30)</f>
        <v>0</v>
      </c>
      <c r="K30" s="125">
        <v>0</v>
      </c>
      <c r="L30" s="120">
        <v>0</v>
      </c>
      <c r="M30" s="120">
        <v>0</v>
      </c>
      <c r="N30" s="125">
        <v>0</v>
      </c>
      <c r="O30" s="125">
        <v>0</v>
      </c>
      <c r="P30" s="125">
        <v>0</v>
      </c>
      <c r="R30" s="122"/>
      <c r="S30" s="122"/>
      <c r="T30" s="122"/>
      <c r="U30" s="122"/>
      <c r="V30" s="122"/>
      <c r="W30" s="122"/>
      <c r="X30" s="122"/>
      <c r="Y30" s="122"/>
    </row>
    <row r="31" spans="1:25" s="121" customFormat="1" ht="30" customHeight="1">
      <c r="A31" s="20" t="s">
        <v>533</v>
      </c>
      <c r="B31" s="220" t="s">
        <v>536</v>
      </c>
      <c r="C31" s="120">
        <f>SUM(D31:I31)</f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f>SUM(K31:P31)</f>
        <v>0</v>
      </c>
      <c r="K31" s="125">
        <v>0</v>
      </c>
      <c r="L31" s="120">
        <v>0</v>
      </c>
      <c r="M31" s="120">
        <v>0</v>
      </c>
      <c r="N31" s="125">
        <v>0</v>
      </c>
      <c r="O31" s="125">
        <v>0</v>
      </c>
      <c r="P31" s="125">
        <v>0</v>
      </c>
      <c r="R31" s="122"/>
      <c r="S31" s="122"/>
      <c r="T31" s="122"/>
      <c r="U31" s="122"/>
      <c r="V31" s="122"/>
      <c r="W31" s="122"/>
      <c r="X31" s="122"/>
      <c r="Y31" s="122"/>
    </row>
    <row r="32" spans="1:16" s="121" customFormat="1" ht="30" customHeight="1" thickBot="1">
      <c r="A32" s="21" t="s">
        <v>537</v>
      </c>
      <c r="B32" s="437" t="s">
        <v>540</v>
      </c>
      <c r="C32" s="124">
        <v>0</v>
      </c>
      <c r="D32" s="124">
        <v>0</v>
      </c>
      <c r="E32" s="439">
        <v>0</v>
      </c>
      <c r="F32" s="124">
        <v>0</v>
      </c>
      <c r="G32" s="124">
        <v>0</v>
      </c>
      <c r="H32" s="438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</row>
    <row r="33" spans="1:17" ht="21.75" customHeight="1">
      <c r="A33" s="24" t="s">
        <v>410</v>
      </c>
      <c r="B33" s="24"/>
      <c r="C33" s="121"/>
      <c r="D33" s="121"/>
      <c r="E33" s="121"/>
      <c r="F33" s="121"/>
      <c r="G33" s="121"/>
      <c r="H33" s="121"/>
      <c r="I33" s="121"/>
      <c r="J33" s="121"/>
      <c r="K33" s="121"/>
      <c r="M33" s="121"/>
      <c r="N33" s="121"/>
      <c r="O33" s="121"/>
      <c r="P33" s="121"/>
      <c r="Q33" s="121"/>
    </row>
    <row r="34" spans="3:17" ht="19.5" customHeight="1">
      <c r="C34" s="121"/>
      <c r="D34" s="121"/>
      <c r="E34" s="121"/>
      <c r="F34" s="121"/>
      <c r="G34" s="121"/>
      <c r="H34" s="121"/>
      <c r="I34" s="121"/>
      <c r="J34" s="121"/>
      <c r="K34" s="121"/>
      <c r="M34" s="121"/>
      <c r="N34" s="121"/>
      <c r="O34" s="121"/>
      <c r="P34" s="121"/>
      <c r="Q34" s="121"/>
    </row>
  </sheetData>
  <sheetProtection/>
  <mergeCells count="7">
    <mergeCell ref="A1:D1"/>
    <mergeCell ref="A6:B8"/>
    <mergeCell ref="A9:B9"/>
    <mergeCell ref="J7:P7"/>
    <mergeCell ref="C7:I7"/>
    <mergeCell ref="C6:I6"/>
    <mergeCell ref="J6:P6"/>
  </mergeCells>
  <printOptions horizontalCentered="1"/>
  <pageMargins left="0.7874015748031497" right="0.7874015748031497" top="0.5905511811023623" bottom="0.55" header="0.5118110236220472" footer="0.25"/>
  <pageSetup horizontalDpi="300" verticalDpi="300" orientation="portrait" pageOrder="overThenDown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="150" zoomScaleNormal="150" zoomScalePageLayoutView="0" workbookViewId="0" topLeftCell="A1">
      <pane ySplit="6" topLeftCell="A29" activePane="bottomLeft" state="frozen"/>
      <selection pane="topLeft" activeCell="I22" sqref="I22:I23"/>
      <selection pane="bottomLeft" activeCell="C30" sqref="C30"/>
    </sheetView>
  </sheetViews>
  <sheetFormatPr defaultColWidth="9.00390625" defaultRowHeight="15.75"/>
  <cols>
    <col min="1" max="1" width="10.75390625" style="119" customWidth="1"/>
    <col min="2" max="2" width="6.50390625" style="119" customWidth="1"/>
    <col min="3" max="3" width="9.625" style="19" customWidth="1"/>
    <col min="4" max="4" width="10.125" style="19" customWidth="1"/>
    <col min="5" max="5" width="9.625" style="19" customWidth="1"/>
    <col min="6" max="6" width="9.375" style="19" customWidth="1"/>
    <col min="7" max="7" width="9.50390625" style="19" customWidth="1"/>
    <col min="8" max="8" width="9.375" style="19" customWidth="1"/>
    <col min="9" max="9" width="9.125" style="19" customWidth="1"/>
    <col min="10" max="16384" width="9.00390625" style="19" customWidth="1"/>
  </cols>
  <sheetData>
    <row r="1" spans="3:11" s="10" customFormat="1" ht="15.75" customHeight="1">
      <c r="C1" s="11"/>
      <c r="D1" s="11"/>
      <c r="E1" s="11"/>
      <c r="F1" s="11"/>
      <c r="G1" s="11"/>
      <c r="H1" s="616" t="s">
        <v>473</v>
      </c>
      <c r="I1" s="616"/>
      <c r="J1" s="3"/>
      <c r="K1" s="3"/>
    </row>
    <row r="2" spans="1:10" s="10" customFormat="1" ht="27" customHeight="1">
      <c r="A2" s="119"/>
      <c r="B2" s="621" t="s">
        <v>380</v>
      </c>
      <c r="C2" s="621"/>
      <c r="D2" s="621"/>
      <c r="E2" s="621"/>
      <c r="F2" s="621"/>
      <c r="G2" s="621"/>
      <c r="H2" s="621"/>
      <c r="I2" s="126"/>
      <c r="J2" s="7"/>
    </row>
    <row r="3" spans="1:10" s="10" customFormat="1" ht="38.25" customHeight="1">
      <c r="A3" s="127"/>
      <c r="B3" s="622" t="s">
        <v>234</v>
      </c>
      <c r="C3" s="622"/>
      <c r="D3" s="622"/>
      <c r="E3" s="622"/>
      <c r="F3" s="622"/>
      <c r="G3" s="622"/>
      <c r="H3" s="622"/>
      <c r="I3" s="126"/>
      <c r="J3" s="7"/>
    </row>
    <row r="4" spans="1:10" s="10" customFormat="1" ht="30.75" customHeight="1" thickBot="1">
      <c r="A4" s="397" t="s">
        <v>41</v>
      </c>
      <c r="B4" s="398"/>
      <c r="C4" s="397"/>
      <c r="D4" s="397"/>
      <c r="E4" s="397"/>
      <c r="F4" s="397"/>
      <c r="G4" s="397"/>
      <c r="H4" s="397"/>
      <c r="I4" s="399" t="s">
        <v>235</v>
      </c>
      <c r="J4" s="11"/>
    </row>
    <row r="5" spans="1:10" s="10" customFormat="1" ht="21.75" customHeight="1">
      <c r="A5" s="617" t="s">
        <v>233</v>
      </c>
      <c r="B5" s="618"/>
      <c r="C5" s="276" t="s">
        <v>209</v>
      </c>
      <c r="D5" s="142" t="s">
        <v>210</v>
      </c>
      <c r="E5" s="142" t="s">
        <v>211</v>
      </c>
      <c r="F5" s="142" t="s">
        <v>212</v>
      </c>
      <c r="G5" s="142" t="s">
        <v>213</v>
      </c>
      <c r="H5" s="142" t="s">
        <v>214</v>
      </c>
      <c r="I5" s="143" t="s">
        <v>215</v>
      </c>
      <c r="J5" s="11"/>
    </row>
    <row r="6" spans="1:10" s="10" customFormat="1" ht="22.5" customHeight="1" thickBot="1">
      <c r="A6" s="619" t="s">
        <v>232</v>
      </c>
      <c r="B6" s="620"/>
      <c r="C6" s="278" t="s">
        <v>217</v>
      </c>
      <c r="D6" s="278" t="s">
        <v>218</v>
      </c>
      <c r="E6" s="278" t="s">
        <v>219</v>
      </c>
      <c r="F6" s="278" t="s">
        <v>220</v>
      </c>
      <c r="G6" s="278" t="s">
        <v>221</v>
      </c>
      <c r="H6" s="278" t="s">
        <v>222</v>
      </c>
      <c r="I6" s="277" t="s">
        <v>223</v>
      </c>
      <c r="J6" s="128"/>
    </row>
    <row r="7" spans="1:10" ht="30" customHeight="1" hidden="1">
      <c r="A7" s="128" t="s">
        <v>288</v>
      </c>
      <c r="B7" s="279" t="s">
        <v>224</v>
      </c>
      <c r="C7" s="120">
        <f aca="true" t="shared" si="0" ref="C7:C13">SUM(D7:I7)</f>
        <v>778</v>
      </c>
      <c r="D7" s="120">
        <v>0</v>
      </c>
      <c r="E7" s="120">
        <v>0</v>
      </c>
      <c r="F7" s="120">
        <v>38</v>
      </c>
      <c r="G7" s="120">
        <v>6</v>
      </c>
      <c r="H7" s="120">
        <v>360</v>
      </c>
      <c r="I7" s="120">
        <v>374</v>
      </c>
      <c r="J7" s="11"/>
    </row>
    <row r="8" spans="1:10" ht="30" customHeight="1" hidden="1">
      <c r="A8" s="128" t="s">
        <v>252</v>
      </c>
      <c r="B8" s="279" t="s">
        <v>225</v>
      </c>
      <c r="C8" s="120">
        <f t="shared" si="0"/>
        <v>652</v>
      </c>
      <c r="D8" s="120">
        <v>0</v>
      </c>
      <c r="E8" s="120">
        <v>0</v>
      </c>
      <c r="F8" s="120">
        <v>4</v>
      </c>
      <c r="G8" s="120">
        <v>9</v>
      </c>
      <c r="H8" s="120">
        <v>449</v>
      </c>
      <c r="I8" s="120">
        <v>190</v>
      </c>
      <c r="J8" s="11"/>
    </row>
    <row r="9" spans="1:10" ht="30" customHeight="1" hidden="1">
      <c r="A9" s="128" t="s">
        <v>281</v>
      </c>
      <c r="B9" s="279" t="s">
        <v>226</v>
      </c>
      <c r="C9" s="120">
        <f t="shared" si="0"/>
        <v>658</v>
      </c>
      <c r="D9" s="120">
        <v>0</v>
      </c>
      <c r="E9" s="120">
        <v>0</v>
      </c>
      <c r="F9" s="120">
        <v>13</v>
      </c>
      <c r="G9" s="120">
        <v>12</v>
      </c>
      <c r="H9" s="120">
        <v>438</v>
      </c>
      <c r="I9" s="120">
        <v>195</v>
      </c>
      <c r="J9" s="11"/>
    </row>
    <row r="10" spans="1:10" ht="30" customHeight="1" hidden="1">
      <c r="A10" s="128" t="s">
        <v>282</v>
      </c>
      <c r="B10" s="279" t="s">
        <v>227</v>
      </c>
      <c r="C10" s="120">
        <f t="shared" si="0"/>
        <v>337</v>
      </c>
      <c r="D10" s="120">
        <v>0</v>
      </c>
      <c r="E10" s="120">
        <v>0</v>
      </c>
      <c r="F10" s="120">
        <v>7</v>
      </c>
      <c r="G10" s="120">
        <v>12</v>
      </c>
      <c r="H10" s="120">
        <v>151</v>
      </c>
      <c r="I10" s="120">
        <v>167</v>
      </c>
      <c r="J10" s="11"/>
    </row>
    <row r="11" spans="1:10" ht="30" customHeight="1">
      <c r="A11" s="128" t="s">
        <v>283</v>
      </c>
      <c r="B11" s="279" t="s">
        <v>228</v>
      </c>
      <c r="C11" s="120">
        <f t="shared" si="0"/>
        <v>237</v>
      </c>
      <c r="D11" s="120">
        <v>0</v>
      </c>
      <c r="E11" s="120">
        <v>0</v>
      </c>
      <c r="F11" s="120">
        <v>39</v>
      </c>
      <c r="G11" s="120">
        <v>12</v>
      </c>
      <c r="H11" s="120">
        <v>73</v>
      </c>
      <c r="I11" s="120">
        <v>113</v>
      </c>
      <c r="J11" s="11"/>
    </row>
    <row r="12" spans="1:10" ht="30" customHeight="1">
      <c r="A12" s="128" t="s">
        <v>284</v>
      </c>
      <c r="B12" s="279" t="s">
        <v>229</v>
      </c>
      <c r="C12" s="120">
        <f t="shared" si="0"/>
        <v>146</v>
      </c>
      <c r="D12" s="129">
        <v>0</v>
      </c>
      <c r="E12" s="120">
        <v>0</v>
      </c>
      <c r="F12" s="120">
        <v>37</v>
      </c>
      <c r="G12" s="129">
        <v>12</v>
      </c>
      <c r="H12" s="129">
        <v>0</v>
      </c>
      <c r="I12" s="120">
        <v>97</v>
      </c>
      <c r="J12" s="11"/>
    </row>
    <row r="13" spans="1:10" ht="30" customHeight="1">
      <c r="A13" s="128" t="s">
        <v>285</v>
      </c>
      <c r="B13" s="279" t="s">
        <v>230</v>
      </c>
      <c r="C13" s="120">
        <f t="shared" si="0"/>
        <v>161</v>
      </c>
      <c r="D13" s="129">
        <v>0</v>
      </c>
      <c r="E13" s="120">
        <v>0</v>
      </c>
      <c r="F13" s="120">
        <v>86</v>
      </c>
      <c r="G13" s="129">
        <v>12</v>
      </c>
      <c r="H13" s="129">
        <v>0</v>
      </c>
      <c r="I13" s="120">
        <v>63</v>
      </c>
      <c r="J13" s="11"/>
    </row>
    <row r="14" spans="1:10" ht="30" customHeight="1">
      <c r="A14" s="128" t="s">
        <v>286</v>
      </c>
      <c r="B14" s="279" t="s">
        <v>231</v>
      </c>
      <c r="C14" s="120">
        <f aca="true" t="shared" si="1" ref="C14:C19">SUM(D14:I14)</f>
        <v>148</v>
      </c>
      <c r="D14" s="129">
        <v>0</v>
      </c>
      <c r="E14" s="120">
        <v>0</v>
      </c>
      <c r="F14" s="120">
        <v>100</v>
      </c>
      <c r="G14" s="129">
        <v>12</v>
      </c>
      <c r="H14" s="129">
        <v>0</v>
      </c>
      <c r="I14" s="120">
        <v>36</v>
      </c>
      <c r="J14" s="11"/>
    </row>
    <row r="15" spans="1:10" ht="30" customHeight="1">
      <c r="A15" s="128" t="s">
        <v>287</v>
      </c>
      <c r="B15" s="279" t="s">
        <v>280</v>
      </c>
      <c r="C15" s="120">
        <f t="shared" si="1"/>
        <v>85</v>
      </c>
      <c r="D15" s="129">
        <v>0</v>
      </c>
      <c r="E15" s="120">
        <v>0</v>
      </c>
      <c r="F15" s="120">
        <v>52</v>
      </c>
      <c r="G15" s="129">
        <v>9</v>
      </c>
      <c r="H15" s="129">
        <v>0</v>
      </c>
      <c r="I15" s="120">
        <v>24</v>
      </c>
      <c r="J15" s="11"/>
    </row>
    <row r="16" spans="1:10" ht="30" customHeight="1">
      <c r="A16" s="128" t="s">
        <v>293</v>
      </c>
      <c r="B16" s="279" t="s">
        <v>296</v>
      </c>
      <c r="C16" s="120">
        <f t="shared" si="1"/>
        <v>106</v>
      </c>
      <c r="D16" s="129">
        <v>0</v>
      </c>
      <c r="E16" s="120">
        <v>0</v>
      </c>
      <c r="F16" s="120">
        <v>81</v>
      </c>
      <c r="G16" s="129">
        <v>9</v>
      </c>
      <c r="H16" s="129">
        <v>0</v>
      </c>
      <c r="I16" s="120">
        <v>16</v>
      </c>
      <c r="J16" s="11"/>
    </row>
    <row r="17" spans="1:10" ht="30" customHeight="1">
      <c r="A17" s="128" t="s">
        <v>299</v>
      </c>
      <c r="B17" s="279" t="s">
        <v>300</v>
      </c>
      <c r="C17" s="120">
        <f t="shared" si="1"/>
        <v>148</v>
      </c>
      <c r="D17" s="129">
        <v>0</v>
      </c>
      <c r="E17" s="120">
        <v>0</v>
      </c>
      <c r="F17" s="120">
        <v>123</v>
      </c>
      <c r="G17" s="129">
        <v>9</v>
      </c>
      <c r="H17" s="129">
        <v>0</v>
      </c>
      <c r="I17" s="120">
        <v>16</v>
      </c>
      <c r="J17" s="11"/>
    </row>
    <row r="18" spans="1:10" ht="30" customHeight="1">
      <c r="A18" s="128" t="s">
        <v>310</v>
      </c>
      <c r="B18" s="279" t="s">
        <v>311</v>
      </c>
      <c r="C18" s="120">
        <f t="shared" si="1"/>
        <v>58</v>
      </c>
      <c r="D18" s="129">
        <v>0</v>
      </c>
      <c r="E18" s="120">
        <v>0</v>
      </c>
      <c r="F18" s="120">
        <v>47</v>
      </c>
      <c r="G18" s="129">
        <v>11</v>
      </c>
      <c r="H18" s="129">
        <v>0</v>
      </c>
      <c r="I18" s="120">
        <v>0</v>
      </c>
      <c r="J18" s="11"/>
    </row>
    <row r="19" spans="1:10" ht="30" customHeight="1">
      <c r="A19" s="128" t="s">
        <v>352</v>
      </c>
      <c r="B19" s="279" t="s">
        <v>353</v>
      </c>
      <c r="C19" s="120">
        <f t="shared" si="1"/>
        <v>67</v>
      </c>
      <c r="D19" s="129">
        <v>0</v>
      </c>
      <c r="E19" s="120">
        <v>0</v>
      </c>
      <c r="F19" s="120">
        <v>61</v>
      </c>
      <c r="G19" s="129">
        <v>6</v>
      </c>
      <c r="H19" s="129">
        <v>0</v>
      </c>
      <c r="I19" s="120">
        <v>0</v>
      </c>
      <c r="J19" s="11"/>
    </row>
    <row r="20" spans="1:10" ht="30" customHeight="1">
      <c r="A20" s="128" t="s">
        <v>369</v>
      </c>
      <c r="B20" s="279" t="s">
        <v>370</v>
      </c>
      <c r="C20" s="120">
        <f aca="true" t="shared" si="2" ref="C20:C25">SUM(D20:I20)</f>
        <v>109</v>
      </c>
      <c r="D20" s="129">
        <v>0</v>
      </c>
      <c r="E20" s="120">
        <v>0</v>
      </c>
      <c r="F20" s="120">
        <v>104</v>
      </c>
      <c r="G20" s="129">
        <v>5</v>
      </c>
      <c r="H20" s="129">
        <v>0</v>
      </c>
      <c r="I20" s="120">
        <v>0</v>
      </c>
      <c r="J20" s="11"/>
    </row>
    <row r="21" spans="1:10" ht="30" customHeight="1">
      <c r="A21" s="128" t="s">
        <v>376</v>
      </c>
      <c r="B21" s="279" t="s">
        <v>373</v>
      </c>
      <c r="C21" s="120">
        <f t="shared" si="2"/>
        <v>79</v>
      </c>
      <c r="D21" s="129">
        <v>0</v>
      </c>
      <c r="E21" s="120">
        <v>0</v>
      </c>
      <c r="F21" s="120">
        <v>75</v>
      </c>
      <c r="G21" s="129">
        <v>4</v>
      </c>
      <c r="H21" s="129">
        <v>0</v>
      </c>
      <c r="I21" s="120">
        <v>0</v>
      </c>
      <c r="J21" s="11"/>
    </row>
    <row r="22" spans="1:10" ht="30" customHeight="1">
      <c r="A22" s="128" t="s">
        <v>394</v>
      </c>
      <c r="B22" s="279" t="s">
        <v>397</v>
      </c>
      <c r="C22" s="120">
        <f t="shared" si="2"/>
        <v>66</v>
      </c>
      <c r="D22" s="129">
        <v>0</v>
      </c>
      <c r="E22" s="120">
        <v>0</v>
      </c>
      <c r="F22" s="120">
        <v>63</v>
      </c>
      <c r="G22" s="129">
        <v>3</v>
      </c>
      <c r="H22" s="129">
        <v>0</v>
      </c>
      <c r="I22" s="120">
        <v>0</v>
      </c>
      <c r="J22" s="11"/>
    </row>
    <row r="23" spans="1:10" ht="30" customHeight="1">
      <c r="A23" s="128" t="s">
        <v>398</v>
      </c>
      <c r="B23" s="279" t="s">
        <v>403</v>
      </c>
      <c r="C23" s="120">
        <f t="shared" si="2"/>
        <v>56</v>
      </c>
      <c r="D23" s="129">
        <v>0</v>
      </c>
      <c r="E23" s="120">
        <v>0</v>
      </c>
      <c r="F23" s="120">
        <v>52</v>
      </c>
      <c r="G23" s="129">
        <v>4</v>
      </c>
      <c r="H23" s="129">
        <v>0</v>
      </c>
      <c r="I23" s="120">
        <v>0</v>
      </c>
      <c r="J23" s="11"/>
    </row>
    <row r="24" spans="1:10" ht="30" customHeight="1">
      <c r="A24" s="128" t="s">
        <v>414</v>
      </c>
      <c r="B24" s="279" t="s">
        <v>446</v>
      </c>
      <c r="C24" s="120">
        <f t="shared" si="2"/>
        <v>68</v>
      </c>
      <c r="D24" s="129">
        <v>0</v>
      </c>
      <c r="E24" s="120">
        <v>0</v>
      </c>
      <c r="F24" s="120">
        <v>60</v>
      </c>
      <c r="G24" s="129">
        <v>4</v>
      </c>
      <c r="H24" s="129">
        <v>0</v>
      </c>
      <c r="I24" s="120">
        <v>4</v>
      </c>
      <c r="J24" s="11"/>
    </row>
    <row r="25" spans="1:10" ht="30" customHeight="1">
      <c r="A25" s="128" t="s">
        <v>459</v>
      </c>
      <c r="B25" s="279" t="s">
        <v>469</v>
      </c>
      <c r="C25" s="120">
        <f t="shared" si="2"/>
        <v>43</v>
      </c>
      <c r="D25" s="129">
        <v>0</v>
      </c>
      <c r="E25" s="120">
        <v>0</v>
      </c>
      <c r="F25" s="120">
        <v>34</v>
      </c>
      <c r="G25" s="129">
        <v>5</v>
      </c>
      <c r="H25" s="129">
        <v>0</v>
      </c>
      <c r="I25" s="120">
        <v>4</v>
      </c>
      <c r="J25" s="11"/>
    </row>
    <row r="26" spans="1:10" ht="30" customHeight="1">
      <c r="A26" s="128" t="s">
        <v>509</v>
      </c>
      <c r="B26" s="279" t="s">
        <v>510</v>
      </c>
      <c r="C26" s="120">
        <f>SUM(D26:I26)</f>
        <v>47</v>
      </c>
      <c r="D26" s="129">
        <v>0</v>
      </c>
      <c r="E26" s="120">
        <v>0</v>
      </c>
      <c r="F26" s="120">
        <v>42</v>
      </c>
      <c r="G26" s="129">
        <v>2</v>
      </c>
      <c r="H26" s="129">
        <v>0</v>
      </c>
      <c r="I26" s="120">
        <v>3</v>
      </c>
      <c r="J26" s="11"/>
    </row>
    <row r="27" spans="1:10" ht="30" customHeight="1">
      <c r="A27" s="128" t="s">
        <v>523</v>
      </c>
      <c r="B27" s="279" t="s">
        <v>527</v>
      </c>
      <c r="C27" s="120">
        <f>SUM(D27:I27)</f>
        <v>71</v>
      </c>
      <c r="D27" s="129">
        <v>0</v>
      </c>
      <c r="E27" s="120">
        <v>0</v>
      </c>
      <c r="F27" s="120">
        <v>47</v>
      </c>
      <c r="G27" s="129">
        <v>2</v>
      </c>
      <c r="H27" s="129">
        <v>0</v>
      </c>
      <c r="I27" s="120">
        <v>22</v>
      </c>
      <c r="J27" s="11"/>
    </row>
    <row r="28" spans="1:10" ht="30" customHeight="1">
      <c r="A28" s="128" t="s">
        <v>528</v>
      </c>
      <c r="B28" s="279" t="s">
        <v>531</v>
      </c>
      <c r="C28" s="120">
        <f>SUM(D28:I28)</f>
        <v>95</v>
      </c>
      <c r="D28" s="129">
        <v>6</v>
      </c>
      <c r="E28" s="120">
        <v>0</v>
      </c>
      <c r="F28" s="120">
        <v>69</v>
      </c>
      <c r="G28" s="129">
        <v>2</v>
      </c>
      <c r="H28" s="129">
        <v>0</v>
      </c>
      <c r="I28" s="120">
        <v>18</v>
      </c>
      <c r="J28" s="11"/>
    </row>
    <row r="29" spans="1:10" ht="30" customHeight="1">
      <c r="A29" s="128" t="s">
        <v>533</v>
      </c>
      <c r="B29" s="279" t="s">
        <v>536</v>
      </c>
      <c r="C29" s="120">
        <f>SUM(D29:I29)</f>
        <v>55</v>
      </c>
      <c r="D29" s="129">
        <v>0</v>
      </c>
      <c r="E29" s="120">
        <v>0</v>
      </c>
      <c r="F29" s="120">
        <v>32</v>
      </c>
      <c r="G29" s="129">
        <v>3</v>
      </c>
      <c r="H29" s="129">
        <v>0</v>
      </c>
      <c r="I29" s="120">
        <v>20</v>
      </c>
      <c r="J29" s="11"/>
    </row>
    <row r="30" spans="1:10" ht="30" customHeight="1">
      <c r="A30" s="128" t="s">
        <v>537</v>
      </c>
      <c r="B30" s="279" t="s">
        <v>540</v>
      </c>
      <c r="C30" s="120">
        <v>57</v>
      </c>
      <c r="D30" s="129">
        <v>0</v>
      </c>
      <c r="E30" s="120">
        <v>0</v>
      </c>
      <c r="F30" s="120">
        <v>40</v>
      </c>
      <c r="G30" s="129">
        <v>2</v>
      </c>
      <c r="H30" s="129">
        <v>0</v>
      </c>
      <c r="I30" s="120">
        <v>15</v>
      </c>
      <c r="J30" s="11"/>
    </row>
    <row r="31" spans="1:10" ht="31.5" customHeight="1" thickBot="1">
      <c r="A31" s="275"/>
      <c r="B31" s="130"/>
      <c r="C31" s="43"/>
      <c r="D31" s="131"/>
      <c r="E31" s="131"/>
      <c r="F31" s="43"/>
      <c r="G31" s="43"/>
      <c r="H31" s="43"/>
      <c r="I31" s="43"/>
      <c r="J31" s="11"/>
    </row>
    <row r="32" spans="1:10" ht="18" customHeight="1">
      <c r="A32" s="24" t="s">
        <v>410</v>
      </c>
      <c r="B32" s="24"/>
      <c r="C32" s="132"/>
      <c r="D32" s="132"/>
      <c r="E32" s="132"/>
      <c r="F32" s="132"/>
      <c r="G32" s="132"/>
      <c r="H32" s="132"/>
      <c r="I32" s="133"/>
      <c r="J32" s="134"/>
    </row>
    <row r="33" spans="1:10" ht="18" customHeight="1">
      <c r="A33" s="135"/>
      <c r="B33" s="135"/>
      <c r="C33" s="136"/>
      <c r="D33" s="136"/>
      <c r="E33" s="136"/>
      <c r="F33" s="136"/>
      <c r="G33" s="136"/>
      <c r="H33" s="11"/>
      <c r="I33" s="137"/>
      <c r="J33" s="11"/>
    </row>
    <row r="34" spans="1:10" ht="18" customHeight="1">
      <c r="A34" s="138"/>
      <c r="B34" s="138"/>
      <c r="C34" s="11"/>
      <c r="D34" s="11"/>
      <c r="E34" s="11"/>
      <c r="F34" s="11"/>
      <c r="G34" s="11"/>
      <c r="H34" s="11"/>
      <c r="I34" s="137"/>
      <c r="J34" s="11"/>
    </row>
    <row r="35" spans="1:10" ht="16.5">
      <c r="A35" s="297"/>
      <c r="B35" s="127"/>
      <c r="C35" s="11"/>
      <c r="D35" s="11"/>
      <c r="E35" s="11"/>
      <c r="F35" s="11"/>
      <c r="G35" s="11"/>
      <c r="H35" s="11"/>
      <c r="I35" s="137"/>
      <c r="J35" s="11"/>
    </row>
  </sheetData>
  <sheetProtection/>
  <mergeCells count="5">
    <mergeCell ref="H1:I1"/>
    <mergeCell ref="A5:B5"/>
    <mergeCell ref="A6:B6"/>
    <mergeCell ref="B2:H2"/>
    <mergeCell ref="B3:H3"/>
  </mergeCells>
  <printOptions horizontalCentered="1"/>
  <pageMargins left="0.7874015748031497" right="0.7874015748031497" top="0.5905511811023623" bottom="0.36" header="0.5118110236220472" footer="0.28"/>
  <pageSetup horizontalDpi="300" verticalDpi="300" orientation="portrait" pageOrder="overThenDown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0"/>
  <sheetViews>
    <sheetView zoomScalePageLayoutView="0" workbookViewId="0" topLeftCell="A1">
      <pane ySplit="8" topLeftCell="A28" activePane="bottomLeft" state="frozen"/>
      <selection pane="topLeft" activeCell="I22" sqref="I22:I23"/>
      <selection pane="bottomLeft" activeCell="B32" sqref="B32"/>
    </sheetView>
  </sheetViews>
  <sheetFormatPr defaultColWidth="8.50390625" defaultRowHeight="19.5" customHeight="1"/>
  <cols>
    <col min="1" max="1" width="8.50390625" style="11" customWidth="1"/>
    <col min="2" max="2" width="7.25390625" style="11" customWidth="1"/>
    <col min="3" max="4" width="6.125" style="11" customWidth="1"/>
    <col min="5" max="5" width="8.50390625" style="11" customWidth="1"/>
    <col min="6" max="6" width="6.875" style="11" customWidth="1"/>
    <col min="7" max="7" width="6.75390625" style="11" customWidth="1"/>
    <col min="8" max="8" width="9.375" style="11" customWidth="1"/>
    <col min="9" max="9" width="6.625" style="11" customWidth="1"/>
    <col min="10" max="10" width="8.50390625" style="11" customWidth="1"/>
    <col min="11" max="11" width="8.50390625" style="137" customWidth="1"/>
    <col min="12" max="16384" width="8.50390625" style="11" customWidth="1"/>
  </cols>
  <sheetData>
    <row r="1" spans="1:21" ht="19.5" customHeight="1">
      <c r="A1" s="623" t="s">
        <v>474</v>
      </c>
      <c r="B1" s="514"/>
      <c r="M1" s="10"/>
      <c r="N1" s="10"/>
      <c r="O1" s="10"/>
      <c r="P1" s="10"/>
      <c r="Q1" s="10"/>
      <c r="R1" s="10"/>
      <c r="S1" s="10"/>
      <c r="T1" s="10"/>
      <c r="U1" s="10"/>
    </row>
    <row r="2" spans="1:21" ht="27" customHeight="1">
      <c r="A2" s="139" t="s">
        <v>381</v>
      </c>
      <c r="B2" s="139"/>
      <c r="C2" s="139"/>
      <c r="D2" s="139"/>
      <c r="E2" s="38"/>
      <c r="F2" s="140"/>
      <c r="G2" s="139"/>
      <c r="H2" s="139"/>
      <c r="I2" s="139"/>
      <c r="J2" s="139"/>
      <c r="K2" s="38"/>
      <c r="M2" s="10"/>
      <c r="N2" s="10"/>
      <c r="O2" s="10"/>
      <c r="P2" s="10"/>
      <c r="Q2" s="10"/>
      <c r="R2" s="10"/>
      <c r="S2" s="10"/>
      <c r="T2" s="10"/>
      <c r="U2" s="10"/>
    </row>
    <row r="3" spans="1:21" ht="28.5" customHeight="1">
      <c r="A3" s="282" t="s">
        <v>508</v>
      </c>
      <c r="B3" s="282"/>
      <c r="C3" s="139"/>
      <c r="D3" s="139"/>
      <c r="E3" s="139"/>
      <c r="F3" s="139"/>
      <c r="G3" s="139"/>
      <c r="H3" s="139"/>
      <c r="I3" s="139"/>
      <c r="J3" s="280"/>
      <c r="K3" s="151"/>
      <c r="M3" s="10"/>
      <c r="N3" s="10"/>
      <c r="O3" s="10"/>
      <c r="P3" s="10"/>
      <c r="Q3" s="10"/>
      <c r="R3" s="10"/>
      <c r="S3" s="10"/>
      <c r="T3" s="10"/>
      <c r="U3" s="10"/>
    </row>
    <row r="4" spans="1:21" ht="15.75" customHeight="1" thickBot="1">
      <c r="A4" s="137" t="s">
        <v>57</v>
      </c>
      <c r="B4" s="137"/>
      <c r="E4" s="16"/>
      <c r="K4" s="283" t="s">
        <v>236</v>
      </c>
      <c r="M4" s="10"/>
      <c r="N4" s="10"/>
      <c r="O4" s="10"/>
      <c r="P4" s="10"/>
      <c r="Q4" s="10"/>
      <c r="R4" s="10"/>
      <c r="S4" s="10"/>
      <c r="T4" s="10"/>
      <c r="U4" s="10"/>
    </row>
    <row r="5" spans="1:21" ht="20.25" customHeight="1">
      <c r="A5" s="624" t="s">
        <v>5</v>
      </c>
      <c r="B5" s="625"/>
      <c r="C5" s="632" t="s">
        <v>244</v>
      </c>
      <c r="D5" s="633"/>
      <c r="E5" s="626" t="s">
        <v>237</v>
      </c>
      <c r="F5" s="628" t="s">
        <v>43</v>
      </c>
      <c r="G5" s="617"/>
      <c r="H5" s="617"/>
      <c r="I5" s="618"/>
      <c r="J5" s="630" t="s">
        <v>241</v>
      </c>
      <c r="K5" s="628" t="s">
        <v>42</v>
      </c>
      <c r="M5" s="10"/>
      <c r="N5" s="10"/>
      <c r="O5" s="10"/>
      <c r="P5" s="10"/>
      <c r="Q5" s="10"/>
      <c r="R5" s="10"/>
      <c r="S5" s="10"/>
      <c r="T5" s="10"/>
      <c r="U5" s="10"/>
    </row>
    <row r="6" spans="1:21" ht="17.25" customHeight="1">
      <c r="A6" s="557"/>
      <c r="B6" s="558"/>
      <c r="C6" s="634"/>
      <c r="D6" s="635"/>
      <c r="E6" s="627"/>
      <c r="F6" s="636"/>
      <c r="G6" s="637"/>
      <c r="H6" s="637"/>
      <c r="I6" s="638"/>
      <c r="J6" s="631"/>
      <c r="K6" s="629"/>
      <c r="M6" s="10"/>
      <c r="N6" s="10"/>
      <c r="O6" s="10"/>
      <c r="P6" s="10"/>
      <c r="Q6" s="10"/>
      <c r="R6" s="10"/>
      <c r="S6" s="10"/>
      <c r="T6" s="10"/>
      <c r="U6" s="10"/>
    </row>
    <row r="7" spans="1:21" ht="30" customHeight="1">
      <c r="A7" s="557"/>
      <c r="B7" s="558"/>
      <c r="C7" s="290" t="s">
        <v>238</v>
      </c>
      <c r="D7" s="284" t="s">
        <v>239</v>
      </c>
      <c r="E7" s="627"/>
      <c r="F7" s="287" t="s">
        <v>240</v>
      </c>
      <c r="G7" s="288" t="s">
        <v>243</v>
      </c>
      <c r="H7" s="289" t="s">
        <v>247</v>
      </c>
      <c r="I7" s="17" t="s">
        <v>242</v>
      </c>
      <c r="J7" s="631"/>
      <c r="K7" s="629"/>
      <c r="M7" s="10"/>
      <c r="N7" s="10"/>
      <c r="O7" s="10"/>
      <c r="P7" s="10"/>
      <c r="Q7" s="10"/>
      <c r="R7" s="10"/>
      <c r="S7" s="10"/>
      <c r="T7" s="10"/>
      <c r="U7" s="10"/>
    </row>
    <row r="8" spans="1:21" s="137" customFormat="1" ht="33" customHeight="1" thickBot="1">
      <c r="A8" s="619" t="s">
        <v>216</v>
      </c>
      <c r="B8" s="620"/>
      <c r="C8" s="144"/>
      <c r="D8" s="145"/>
      <c r="E8" s="286" t="s">
        <v>217</v>
      </c>
      <c r="F8" s="278" t="s">
        <v>245</v>
      </c>
      <c r="G8" s="278" t="s">
        <v>511</v>
      </c>
      <c r="H8" s="291" t="s">
        <v>246</v>
      </c>
      <c r="I8" s="291" t="s">
        <v>512</v>
      </c>
      <c r="J8" s="278" t="s">
        <v>513</v>
      </c>
      <c r="K8" s="277" t="s">
        <v>514</v>
      </c>
      <c r="M8" s="147"/>
      <c r="N8" s="147"/>
      <c r="O8" s="147"/>
      <c r="P8" s="147"/>
      <c r="Q8" s="147"/>
      <c r="R8" s="147"/>
      <c r="S8" s="147"/>
      <c r="T8" s="147"/>
      <c r="U8" s="147"/>
    </row>
    <row r="9" spans="1:11" ht="30" customHeight="1" hidden="1">
      <c r="A9" s="128" t="s">
        <v>288</v>
      </c>
      <c r="B9" s="279" t="s">
        <v>224</v>
      </c>
      <c r="C9" s="120">
        <v>0</v>
      </c>
      <c r="D9" s="120">
        <v>0</v>
      </c>
      <c r="E9" s="120">
        <f aca="true" t="shared" si="0" ref="E9:E15">SUM(F9,J9,K9)</f>
        <v>275</v>
      </c>
      <c r="F9" s="120">
        <f aca="true" t="shared" si="1" ref="F9:F15">SUM(G9:I9)</f>
        <v>4</v>
      </c>
      <c r="G9" s="120">
        <v>0</v>
      </c>
      <c r="H9" s="120">
        <v>4</v>
      </c>
      <c r="I9" s="120">
        <v>0</v>
      </c>
      <c r="J9" s="120">
        <v>33</v>
      </c>
      <c r="K9" s="120">
        <v>238</v>
      </c>
    </row>
    <row r="10" spans="1:21" ht="30" customHeight="1" hidden="1">
      <c r="A10" s="128" t="s">
        <v>289</v>
      </c>
      <c r="B10" s="279" t="s">
        <v>225</v>
      </c>
      <c r="C10" s="129">
        <v>0</v>
      </c>
      <c r="D10" s="129">
        <v>0</v>
      </c>
      <c r="E10" s="120">
        <f t="shared" si="0"/>
        <v>344</v>
      </c>
      <c r="F10" s="120">
        <f t="shared" si="1"/>
        <v>12</v>
      </c>
      <c r="G10" s="120">
        <v>3</v>
      </c>
      <c r="H10" s="120">
        <v>9</v>
      </c>
      <c r="I10" s="120">
        <v>0</v>
      </c>
      <c r="J10" s="120">
        <v>26</v>
      </c>
      <c r="K10" s="120">
        <v>306</v>
      </c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30" customHeight="1" hidden="1">
      <c r="A11" s="128" t="s">
        <v>281</v>
      </c>
      <c r="B11" s="279" t="s">
        <v>226</v>
      </c>
      <c r="C11" s="129">
        <v>0</v>
      </c>
      <c r="D11" s="129">
        <v>0</v>
      </c>
      <c r="E11" s="120">
        <f t="shared" si="0"/>
        <v>42</v>
      </c>
      <c r="F11" s="120">
        <f t="shared" si="1"/>
        <v>0</v>
      </c>
      <c r="G11" s="120">
        <v>0</v>
      </c>
      <c r="H11" s="120">
        <v>0</v>
      </c>
      <c r="I11" s="120">
        <v>0</v>
      </c>
      <c r="J11" s="120">
        <v>11</v>
      </c>
      <c r="K11" s="120">
        <v>31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30" customHeight="1" hidden="1">
      <c r="A12" s="128" t="s">
        <v>282</v>
      </c>
      <c r="B12" s="279" t="s">
        <v>227</v>
      </c>
      <c r="C12" s="129">
        <v>0</v>
      </c>
      <c r="D12" s="129">
        <v>0</v>
      </c>
      <c r="E12" s="120">
        <f t="shared" si="0"/>
        <v>31</v>
      </c>
      <c r="F12" s="120">
        <f t="shared" si="1"/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31</v>
      </c>
      <c r="M12" s="10"/>
      <c r="N12" s="10"/>
      <c r="O12" s="10"/>
      <c r="P12" s="10"/>
      <c r="Q12" s="10"/>
      <c r="R12" s="10"/>
      <c r="S12" s="10"/>
      <c r="T12" s="10"/>
      <c r="U12" s="10"/>
    </row>
    <row r="13" spans="1:21" ht="30" customHeight="1">
      <c r="A13" s="128" t="s">
        <v>283</v>
      </c>
      <c r="B13" s="279" t="s">
        <v>228</v>
      </c>
      <c r="C13" s="129">
        <v>0</v>
      </c>
      <c r="D13" s="129">
        <v>0</v>
      </c>
      <c r="E13" s="120">
        <f t="shared" si="0"/>
        <v>48</v>
      </c>
      <c r="F13" s="120">
        <f t="shared" si="1"/>
        <v>0</v>
      </c>
      <c r="G13" s="120">
        <v>0</v>
      </c>
      <c r="H13" s="120">
        <v>0</v>
      </c>
      <c r="I13" s="120">
        <v>0</v>
      </c>
      <c r="J13" s="120">
        <v>6</v>
      </c>
      <c r="K13" s="120">
        <v>42</v>
      </c>
      <c r="M13" s="10"/>
      <c r="N13" s="10"/>
      <c r="O13" s="10"/>
      <c r="P13" s="10"/>
      <c r="Q13" s="10"/>
      <c r="R13" s="10"/>
      <c r="S13" s="10"/>
      <c r="T13" s="10"/>
      <c r="U13" s="10"/>
    </row>
    <row r="14" spans="1:21" ht="30" customHeight="1">
      <c r="A14" s="128" t="s">
        <v>284</v>
      </c>
      <c r="B14" s="279" t="s">
        <v>229</v>
      </c>
      <c r="C14" s="129">
        <v>0</v>
      </c>
      <c r="D14" s="129">
        <v>0</v>
      </c>
      <c r="E14" s="120">
        <f t="shared" si="0"/>
        <v>37</v>
      </c>
      <c r="F14" s="120">
        <f t="shared" si="1"/>
        <v>5</v>
      </c>
      <c r="G14" s="120">
        <v>5</v>
      </c>
      <c r="H14" s="120">
        <v>0</v>
      </c>
      <c r="I14" s="120">
        <v>0</v>
      </c>
      <c r="J14" s="120">
        <v>19</v>
      </c>
      <c r="K14" s="120">
        <v>13</v>
      </c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30" customHeight="1">
      <c r="A15" s="128" t="s">
        <v>285</v>
      </c>
      <c r="B15" s="279" t="s">
        <v>230</v>
      </c>
      <c r="C15" s="129">
        <v>0</v>
      </c>
      <c r="D15" s="129">
        <v>0</v>
      </c>
      <c r="E15" s="120">
        <f t="shared" si="0"/>
        <v>19</v>
      </c>
      <c r="F15" s="120">
        <f t="shared" si="1"/>
        <v>1</v>
      </c>
      <c r="G15" s="120">
        <v>0</v>
      </c>
      <c r="H15" s="120">
        <v>1</v>
      </c>
      <c r="I15" s="120">
        <v>0</v>
      </c>
      <c r="J15" s="120">
        <v>8</v>
      </c>
      <c r="K15" s="120">
        <v>10</v>
      </c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30" customHeight="1">
      <c r="A16" s="128" t="s">
        <v>286</v>
      </c>
      <c r="B16" s="279" t="s">
        <v>231</v>
      </c>
      <c r="C16" s="129">
        <v>0</v>
      </c>
      <c r="D16" s="129">
        <v>0</v>
      </c>
      <c r="E16" s="120">
        <f aca="true" t="shared" si="2" ref="E16:E21">SUM(F16,J16,K16)</f>
        <v>29</v>
      </c>
      <c r="F16" s="120">
        <f aca="true" t="shared" si="3" ref="F16:F21">SUM(G16:I16)</f>
        <v>1</v>
      </c>
      <c r="G16" s="120">
        <v>0</v>
      </c>
      <c r="H16" s="120">
        <v>1</v>
      </c>
      <c r="I16" s="120">
        <v>0</v>
      </c>
      <c r="J16" s="120">
        <v>18</v>
      </c>
      <c r="K16" s="120">
        <v>10</v>
      </c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30" customHeight="1">
      <c r="A17" s="128" t="s">
        <v>287</v>
      </c>
      <c r="B17" s="279" t="s">
        <v>280</v>
      </c>
      <c r="C17" s="129">
        <v>0</v>
      </c>
      <c r="D17" s="129">
        <v>0</v>
      </c>
      <c r="E17" s="120">
        <f t="shared" si="2"/>
        <v>2</v>
      </c>
      <c r="F17" s="120">
        <f t="shared" si="3"/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2</v>
      </c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30" customHeight="1">
      <c r="A18" s="128" t="s">
        <v>293</v>
      </c>
      <c r="B18" s="279" t="s">
        <v>296</v>
      </c>
      <c r="C18" s="129">
        <v>0</v>
      </c>
      <c r="D18" s="129">
        <v>0</v>
      </c>
      <c r="E18" s="120">
        <f t="shared" si="2"/>
        <v>6</v>
      </c>
      <c r="F18" s="120">
        <f t="shared" si="3"/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6</v>
      </c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30" customHeight="1">
      <c r="A19" s="128" t="s">
        <v>297</v>
      </c>
      <c r="B19" s="279" t="s">
        <v>304</v>
      </c>
      <c r="C19" s="129">
        <v>0</v>
      </c>
      <c r="D19" s="129">
        <v>0</v>
      </c>
      <c r="E19" s="120">
        <f t="shared" si="2"/>
        <v>4</v>
      </c>
      <c r="F19" s="120">
        <f t="shared" si="3"/>
        <v>4</v>
      </c>
      <c r="G19" s="120">
        <v>4</v>
      </c>
      <c r="H19" s="120">
        <v>0</v>
      </c>
      <c r="I19" s="120">
        <v>0</v>
      </c>
      <c r="J19" s="120">
        <v>0</v>
      </c>
      <c r="K19" s="120">
        <v>0</v>
      </c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30" customHeight="1">
      <c r="A20" s="128" t="s">
        <v>309</v>
      </c>
      <c r="B20" s="279" t="s">
        <v>311</v>
      </c>
      <c r="C20" s="129">
        <v>0</v>
      </c>
      <c r="D20" s="129">
        <v>0</v>
      </c>
      <c r="E20" s="120">
        <f t="shared" si="2"/>
        <v>169</v>
      </c>
      <c r="F20" s="120">
        <f t="shared" si="3"/>
        <v>0</v>
      </c>
      <c r="G20" s="120">
        <v>0</v>
      </c>
      <c r="H20" s="120">
        <v>0</v>
      </c>
      <c r="I20" s="120">
        <v>0</v>
      </c>
      <c r="J20" s="120">
        <v>157</v>
      </c>
      <c r="K20" s="120">
        <v>12</v>
      </c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30" customHeight="1">
      <c r="A21" s="128" t="s">
        <v>312</v>
      </c>
      <c r="B21" s="279" t="s">
        <v>353</v>
      </c>
      <c r="C21" s="129">
        <v>0</v>
      </c>
      <c r="D21" s="129">
        <v>0</v>
      </c>
      <c r="E21" s="120">
        <f t="shared" si="2"/>
        <v>85</v>
      </c>
      <c r="F21" s="120">
        <f t="shared" si="3"/>
        <v>10</v>
      </c>
      <c r="G21" s="120">
        <v>10</v>
      </c>
      <c r="H21" s="120">
        <v>0</v>
      </c>
      <c r="I21" s="120">
        <v>0</v>
      </c>
      <c r="J21" s="120">
        <v>75</v>
      </c>
      <c r="K21" s="120">
        <v>0</v>
      </c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30" customHeight="1">
      <c r="A22" s="128" t="s">
        <v>363</v>
      </c>
      <c r="B22" s="279" t="s">
        <v>370</v>
      </c>
      <c r="C22" s="129">
        <v>0</v>
      </c>
      <c r="D22" s="129">
        <v>0</v>
      </c>
      <c r="E22" s="120">
        <f aca="true" t="shared" si="4" ref="E22:E29">SUM(F22,J22,K22)</f>
        <v>141</v>
      </c>
      <c r="F22" s="120">
        <f aca="true" t="shared" si="5" ref="F22:F28">SUM(G22:I22)</f>
        <v>0</v>
      </c>
      <c r="G22" s="120">
        <v>0</v>
      </c>
      <c r="H22" s="120">
        <v>0</v>
      </c>
      <c r="I22" s="120">
        <v>0</v>
      </c>
      <c r="J22" s="120">
        <v>138</v>
      </c>
      <c r="K22" s="120">
        <v>3</v>
      </c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30" customHeight="1">
      <c r="A23" s="128" t="s">
        <v>374</v>
      </c>
      <c r="B23" s="279" t="s">
        <v>373</v>
      </c>
      <c r="C23" s="129">
        <v>0</v>
      </c>
      <c r="D23" s="129">
        <v>0</v>
      </c>
      <c r="E23" s="120">
        <f t="shared" si="4"/>
        <v>151</v>
      </c>
      <c r="F23" s="120">
        <f t="shared" si="5"/>
        <v>0</v>
      </c>
      <c r="G23" s="120">
        <v>0</v>
      </c>
      <c r="H23" s="120">
        <v>0</v>
      </c>
      <c r="I23" s="120">
        <v>0</v>
      </c>
      <c r="J23" s="120">
        <v>151</v>
      </c>
      <c r="K23" s="120">
        <v>0</v>
      </c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30" customHeight="1">
      <c r="A24" s="128" t="s">
        <v>394</v>
      </c>
      <c r="B24" s="279" t="s">
        <v>397</v>
      </c>
      <c r="C24" s="129">
        <v>0</v>
      </c>
      <c r="D24" s="129">
        <v>0</v>
      </c>
      <c r="E24" s="120">
        <f t="shared" si="4"/>
        <v>105</v>
      </c>
      <c r="F24" s="120">
        <f t="shared" si="5"/>
        <v>0</v>
      </c>
      <c r="G24" s="120">
        <v>0</v>
      </c>
      <c r="H24" s="120">
        <v>0</v>
      </c>
      <c r="I24" s="120">
        <v>0</v>
      </c>
      <c r="J24" s="120">
        <v>105</v>
      </c>
      <c r="K24" s="120">
        <v>0</v>
      </c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30" customHeight="1">
      <c r="A25" s="128" t="s">
        <v>447</v>
      </c>
      <c r="B25" s="279" t="s">
        <v>403</v>
      </c>
      <c r="C25" s="129">
        <v>0</v>
      </c>
      <c r="D25" s="129">
        <v>0</v>
      </c>
      <c r="E25" s="120">
        <f t="shared" si="4"/>
        <v>101</v>
      </c>
      <c r="F25" s="120">
        <f t="shared" si="5"/>
        <v>0</v>
      </c>
      <c r="G25" s="120">
        <v>0</v>
      </c>
      <c r="H25" s="120">
        <v>0</v>
      </c>
      <c r="I25" s="120">
        <v>0</v>
      </c>
      <c r="J25" s="120">
        <v>101</v>
      </c>
      <c r="K25" s="120">
        <v>0</v>
      </c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30" customHeight="1">
      <c r="A26" s="128" t="s">
        <v>414</v>
      </c>
      <c r="B26" s="279" t="s">
        <v>446</v>
      </c>
      <c r="C26" s="129">
        <v>0</v>
      </c>
      <c r="D26" s="129">
        <v>0</v>
      </c>
      <c r="E26" s="120">
        <f t="shared" si="4"/>
        <v>87</v>
      </c>
      <c r="F26" s="120">
        <f t="shared" si="5"/>
        <v>0</v>
      </c>
      <c r="G26" s="120">
        <v>0</v>
      </c>
      <c r="H26" s="120">
        <v>0</v>
      </c>
      <c r="I26" s="120">
        <v>0</v>
      </c>
      <c r="J26" s="120">
        <v>87</v>
      </c>
      <c r="K26" s="120">
        <v>0</v>
      </c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30" customHeight="1">
      <c r="A27" s="128" t="s">
        <v>459</v>
      </c>
      <c r="B27" s="279" t="s">
        <v>469</v>
      </c>
      <c r="C27" s="129">
        <v>0</v>
      </c>
      <c r="D27" s="129">
        <v>0</v>
      </c>
      <c r="E27" s="120">
        <f>SUM(F27,J27,K27)</f>
        <v>126</v>
      </c>
      <c r="F27" s="120">
        <f>SUM(G27:I27)</f>
        <v>17</v>
      </c>
      <c r="G27" s="120">
        <v>0</v>
      </c>
      <c r="H27" s="120">
        <v>17</v>
      </c>
      <c r="I27" s="120">
        <v>0</v>
      </c>
      <c r="J27" s="120">
        <v>99</v>
      </c>
      <c r="K27" s="120">
        <v>10</v>
      </c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30" customHeight="1">
      <c r="A28" s="128" t="s">
        <v>509</v>
      </c>
      <c r="B28" s="279" t="s">
        <v>510</v>
      </c>
      <c r="C28" s="129">
        <v>0</v>
      </c>
      <c r="D28" s="129">
        <v>0</v>
      </c>
      <c r="E28" s="120">
        <f t="shared" si="4"/>
        <v>49</v>
      </c>
      <c r="F28" s="120">
        <f t="shared" si="5"/>
        <v>0</v>
      </c>
      <c r="G28" s="120">
        <v>0</v>
      </c>
      <c r="H28" s="120">
        <v>0</v>
      </c>
      <c r="I28" s="120">
        <v>0</v>
      </c>
      <c r="J28" s="120">
        <v>49</v>
      </c>
      <c r="K28" s="120">
        <v>0</v>
      </c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30" customHeight="1">
      <c r="A29" s="128" t="s">
        <v>523</v>
      </c>
      <c r="B29" s="279" t="s">
        <v>527</v>
      </c>
      <c r="C29" s="129">
        <v>0</v>
      </c>
      <c r="D29" s="129">
        <v>0</v>
      </c>
      <c r="E29" s="120">
        <f t="shared" si="4"/>
        <v>61</v>
      </c>
      <c r="F29" s="120">
        <f>SUM(G29:I29)</f>
        <v>0</v>
      </c>
      <c r="G29" s="120">
        <v>0</v>
      </c>
      <c r="H29" s="120">
        <v>0</v>
      </c>
      <c r="I29" s="120">
        <v>0</v>
      </c>
      <c r="J29" s="120">
        <v>57</v>
      </c>
      <c r="K29" s="120">
        <v>4</v>
      </c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30" customHeight="1">
      <c r="A30" s="128" t="s">
        <v>528</v>
      </c>
      <c r="B30" s="279" t="s">
        <v>531</v>
      </c>
      <c r="C30" s="129">
        <v>0</v>
      </c>
      <c r="D30" s="129">
        <v>0</v>
      </c>
      <c r="E30" s="120">
        <f>SUM(F30,J30,K30)</f>
        <v>78</v>
      </c>
      <c r="F30" s="120">
        <f>SUM(G30:I30)</f>
        <v>0</v>
      </c>
      <c r="G30" s="120">
        <v>0</v>
      </c>
      <c r="H30" s="120">
        <v>0</v>
      </c>
      <c r="I30" s="120">
        <v>0</v>
      </c>
      <c r="J30" s="120">
        <v>78</v>
      </c>
      <c r="K30" s="120">
        <v>0</v>
      </c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30" customHeight="1">
      <c r="A31" s="128" t="s">
        <v>533</v>
      </c>
      <c r="B31" s="279" t="s">
        <v>536</v>
      </c>
      <c r="C31" s="129">
        <v>0</v>
      </c>
      <c r="D31" s="129">
        <v>0</v>
      </c>
      <c r="E31" s="120">
        <f>SUM(F31,J31,K31)</f>
        <v>107</v>
      </c>
      <c r="F31" s="120">
        <f>SUM(G31:I31)</f>
        <v>0</v>
      </c>
      <c r="G31" s="120">
        <v>0</v>
      </c>
      <c r="H31" s="120">
        <v>0</v>
      </c>
      <c r="I31" s="120">
        <v>0</v>
      </c>
      <c r="J31" s="120">
        <v>97</v>
      </c>
      <c r="K31" s="120">
        <v>10</v>
      </c>
      <c r="M31" s="10"/>
      <c r="N31" s="10"/>
      <c r="O31" s="10"/>
      <c r="P31" s="10"/>
      <c r="Q31" s="10"/>
      <c r="R31" s="10"/>
      <c r="S31" s="10"/>
      <c r="T31" s="10"/>
      <c r="U31" s="10"/>
    </row>
    <row r="32" spans="1:11" ht="30" customHeight="1" thickBot="1">
      <c r="A32" s="146" t="s">
        <v>537</v>
      </c>
      <c r="B32" s="400" t="s">
        <v>540</v>
      </c>
      <c r="C32" s="148">
        <v>0</v>
      </c>
      <c r="D32" s="148">
        <v>0</v>
      </c>
      <c r="E32" s="124">
        <f>SUM(F32,J32,K32)</f>
        <v>25</v>
      </c>
      <c r="F32" s="124">
        <f>SUM(G32:I32)</f>
        <v>1</v>
      </c>
      <c r="G32" s="148">
        <v>1</v>
      </c>
      <c r="H32" s="148">
        <v>0</v>
      </c>
      <c r="I32" s="148">
        <v>0</v>
      </c>
      <c r="J32" s="148">
        <v>19</v>
      </c>
      <c r="K32" s="148">
        <v>5</v>
      </c>
    </row>
    <row r="33" spans="1:11" s="134" customFormat="1" ht="19.5" customHeight="1">
      <c r="A33" s="285" t="s">
        <v>410</v>
      </c>
      <c r="B33" s="24"/>
      <c r="C33" s="14"/>
      <c r="D33" s="14"/>
      <c r="E33" s="14"/>
      <c r="F33" s="14"/>
      <c r="G33" s="14"/>
      <c r="H33" s="14"/>
      <c r="I33" s="14"/>
      <c r="J33" s="14"/>
      <c r="K33" s="149"/>
    </row>
    <row r="34" spans="1:2" ht="19.5" customHeight="1">
      <c r="A34" s="128"/>
      <c r="B34" s="127"/>
    </row>
    <row r="35" ht="19.5" customHeight="1">
      <c r="A35" s="137"/>
    </row>
    <row r="36" ht="19.5" customHeight="1">
      <c r="A36" s="137"/>
    </row>
    <row r="37" ht="19.5" customHeight="1">
      <c r="A37" s="137"/>
    </row>
    <row r="38" ht="19.5" customHeight="1">
      <c r="A38" s="137"/>
    </row>
    <row r="39" ht="19.5" customHeight="1">
      <c r="A39" s="137"/>
    </row>
    <row r="40" ht="19.5" customHeight="1">
      <c r="A40" s="137"/>
    </row>
  </sheetData>
  <sheetProtection/>
  <mergeCells count="8">
    <mergeCell ref="A1:B1"/>
    <mergeCell ref="A5:B7"/>
    <mergeCell ref="A8:B8"/>
    <mergeCell ref="E5:E7"/>
    <mergeCell ref="K5:K7"/>
    <mergeCell ref="J5:J7"/>
    <mergeCell ref="C5:D6"/>
    <mergeCell ref="F5:I6"/>
  </mergeCells>
  <printOptions horizontalCentered="1"/>
  <pageMargins left="0.7874015748031497" right="0.7874015748031497" top="0.5905511811023623" bottom="0.45" header="0.5118110236220472" footer="0.28"/>
  <pageSetup horizontalDpi="300" verticalDpi="300" orientation="portrait" pageOrder="overThenDown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"/>
  <sheetViews>
    <sheetView zoomScale="150" zoomScaleNormal="150" zoomScalePageLayoutView="0" workbookViewId="0" topLeftCell="A1">
      <pane ySplit="7" topLeftCell="A30" activePane="bottomLeft" state="frozen"/>
      <selection pane="topLeft" activeCell="I22" sqref="I22:I23"/>
      <selection pane="bottomLeft" activeCell="J32" sqref="J32"/>
    </sheetView>
  </sheetViews>
  <sheetFormatPr defaultColWidth="9.00390625" defaultRowHeight="15.75"/>
  <cols>
    <col min="1" max="1" width="10.625" style="11" customWidth="1"/>
    <col min="2" max="2" width="6.125" style="11" customWidth="1"/>
    <col min="3" max="3" width="9.875" style="11" customWidth="1"/>
    <col min="4" max="4" width="8.125" style="11" customWidth="1"/>
    <col min="5" max="5" width="8.375" style="11" customWidth="1"/>
    <col min="6" max="6" width="7.125" style="11" customWidth="1"/>
    <col min="7" max="7" width="7.375" style="11" customWidth="1"/>
    <col min="8" max="8" width="8.00390625" style="11" customWidth="1"/>
    <col min="9" max="9" width="7.125" style="11" customWidth="1"/>
    <col min="10" max="10" width="7.50390625" style="11" customWidth="1"/>
    <col min="11" max="11" width="7.75390625" style="137" customWidth="1"/>
    <col min="12" max="16384" width="9.00390625" style="19" customWidth="1"/>
  </cols>
  <sheetData>
    <row r="1" spans="3:11" s="10" customFormat="1" ht="19.5" customHeight="1">
      <c r="C1" s="11"/>
      <c r="D1" s="11"/>
      <c r="E1" s="11"/>
      <c r="F1" s="11"/>
      <c r="G1" s="11"/>
      <c r="H1" s="11"/>
      <c r="I1" s="363" t="s">
        <v>475</v>
      </c>
      <c r="J1" s="363"/>
      <c r="K1" s="365"/>
    </row>
    <row r="2" spans="1:11" s="10" customFormat="1" ht="26.25" customHeight="1">
      <c r="A2" s="150" t="s">
        <v>382</v>
      </c>
      <c r="B2" s="150"/>
      <c r="C2" s="139"/>
      <c r="D2" s="38"/>
      <c r="E2" s="150"/>
      <c r="F2" s="139"/>
      <c r="G2" s="139"/>
      <c r="H2" s="139"/>
      <c r="I2" s="139"/>
      <c r="J2" s="139"/>
      <c r="K2" s="151"/>
    </row>
    <row r="3" spans="1:11" s="10" customFormat="1" ht="24" customHeight="1">
      <c r="A3" s="293" t="s">
        <v>476</v>
      </c>
      <c r="B3" s="293"/>
      <c r="C3" s="280"/>
      <c r="D3" s="280"/>
      <c r="E3" s="280"/>
      <c r="F3" s="280"/>
      <c r="G3" s="280"/>
      <c r="H3" s="280"/>
      <c r="I3" s="280"/>
      <c r="J3" s="280"/>
      <c r="K3" s="280"/>
    </row>
    <row r="4" spans="1:10" s="10" customFormat="1" ht="15.75" customHeight="1" thickBot="1">
      <c r="A4" s="16" t="s">
        <v>58</v>
      </c>
      <c r="B4" s="137"/>
      <c r="C4" s="11"/>
      <c r="D4" s="11"/>
      <c r="E4" s="11"/>
      <c r="F4" s="11"/>
      <c r="G4" s="11"/>
      <c r="H4" s="11"/>
      <c r="I4" s="11"/>
      <c r="J4" s="281" t="s">
        <v>292</v>
      </c>
    </row>
    <row r="5" spans="1:10" s="10" customFormat="1" ht="30" customHeight="1">
      <c r="A5" s="624" t="s">
        <v>5</v>
      </c>
      <c r="B5" s="625"/>
      <c r="C5" s="141" t="s">
        <v>290</v>
      </c>
      <c r="D5" s="152"/>
      <c r="E5" s="362"/>
      <c r="F5" s="141" t="s">
        <v>291</v>
      </c>
      <c r="G5" s="141"/>
      <c r="H5" s="153"/>
      <c r="I5" s="626" t="s">
        <v>44</v>
      </c>
      <c r="J5" s="639" t="s">
        <v>45</v>
      </c>
    </row>
    <row r="6" spans="1:10" s="10" customFormat="1" ht="18" customHeight="1">
      <c r="A6" s="557"/>
      <c r="B6" s="558"/>
      <c r="C6" s="294" t="s">
        <v>240</v>
      </c>
      <c r="D6" s="290" t="s">
        <v>406</v>
      </c>
      <c r="E6" s="290" t="s">
        <v>407</v>
      </c>
      <c r="F6" s="290" t="s">
        <v>240</v>
      </c>
      <c r="G6" s="290" t="s">
        <v>408</v>
      </c>
      <c r="H6" s="292" t="s">
        <v>409</v>
      </c>
      <c r="I6" s="627"/>
      <c r="J6" s="640"/>
    </row>
    <row r="7" spans="1:10" s="10" customFormat="1" ht="39" customHeight="1" thickBot="1">
      <c r="A7" s="619" t="s">
        <v>216</v>
      </c>
      <c r="B7" s="641"/>
      <c r="C7" s="278" t="s">
        <v>245</v>
      </c>
      <c r="D7" s="278" t="s">
        <v>248</v>
      </c>
      <c r="E7" s="291" t="s">
        <v>249</v>
      </c>
      <c r="F7" s="278" t="s">
        <v>245</v>
      </c>
      <c r="G7" s="278" t="s">
        <v>248</v>
      </c>
      <c r="H7" s="291" t="s">
        <v>249</v>
      </c>
      <c r="I7" s="278" t="s">
        <v>250</v>
      </c>
      <c r="J7" s="277" t="s">
        <v>251</v>
      </c>
    </row>
    <row r="8" spans="1:11" ht="30" customHeight="1" hidden="1">
      <c r="A8" s="128" t="s">
        <v>288</v>
      </c>
      <c r="B8" s="279" t="s">
        <v>224</v>
      </c>
      <c r="C8" s="120">
        <f aca="true" t="shared" si="0" ref="C8:C24">SUM(D8:E8)</f>
        <v>5660</v>
      </c>
      <c r="D8" s="120">
        <v>0</v>
      </c>
      <c r="E8" s="120">
        <v>5660</v>
      </c>
      <c r="F8" s="120">
        <f aca="true" t="shared" si="1" ref="F8:F14">SUM(G8:H8)</f>
        <v>86</v>
      </c>
      <c r="G8" s="120">
        <v>0</v>
      </c>
      <c r="H8" s="120">
        <v>86</v>
      </c>
      <c r="I8" s="120">
        <v>38</v>
      </c>
      <c r="J8" s="120">
        <v>22</v>
      </c>
      <c r="K8" s="19"/>
    </row>
    <row r="9" spans="1:11" ht="30" customHeight="1" hidden="1">
      <c r="A9" s="128" t="s">
        <v>289</v>
      </c>
      <c r="B9" s="279" t="s">
        <v>225</v>
      </c>
      <c r="C9" s="120">
        <f t="shared" si="0"/>
        <v>3753</v>
      </c>
      <c r="D9" s="120">
        <v>0</v>
      </c>
      <c r="E9" s="120">
        <v>3753</v>
      </c>
      <c r="F9" s="120">
        <f t="shared" si="1"/>
        <v>82</v>
      </c>
      <c r="G9" s="120">
        <v>0</v>
      </c>
      <c r="H9" s="120">
        <v>82</v>
      </c>
      <c r="I9" s="120">
        <v>34</v>
      </c>
      <c r="J9" s="120">
        <v>13</v>
      </c>
      <c r="K9" s="19"/>
    </row>
    <row r="10" spans="1:11" ht="30" customHeight="1" hidden="1">
      <c r="A10" s="128" t="s">
        <v>281</v>
      </c>
      <c r="B10" s="279" t="s">
        <v>226</v>
      </c>
      <c r="C10" s="120">
        <f t="shared" si="0"/>
        <v>2432</v>
      </c>
      <c r="D10" s="120">
        <v>0</v>
      </c>
      <c r="E10" s="120">
        <v>2432</v>
      </c>
      <c r="F10" s="120">
        <f t="shared" si="1"/>
        <v>101</v>
      </c>
      <c r="G10" s="120">
        <v>0</v>
      </c>
      <c r="H10" s="120">
        <v>101</v>
      </c>
      <c r="I10" s="120">
        <v>31</v>
      </c>
      <c r="J10" s="120">
        <v>18</v>
      </c>
      <c r="K10" s="19"/>
    </row>
    <row r="11" spans="1:11" ht="30" customHeight="1" hidden="1">
      <c r="A11" s="128" t="s">
        <v>282</v>
      </c>
      <c r="B11" s="279" t="s">
        <v>227</v>
      </c>
      <c r="C11" s="120">
        <f t="shared" si="0"/>
        <v>3280</v>
      </c>
      <c r="D11" s="120">
        <v>0</v>
      </c>
      <c r="E11" s="120">
        <v>3280</v>
      </c>
      <c r="F11" s="120">
        <f t="shared" si="1"/>
        <v>127</v>
      </c>
      <c r="G11" s="120">
        <v>0</v>
      </c>
      <c r="H11" s="120">
        <v>127</v>
      </c>
      <c r="I11" s="120">
        <v>39</v>
      </c>
      <c r="J11" s="120">
        <v>14</v>
      </c>
      <c r="K11" s="19"/>
    </row>
    <row r="12" spans="1:11" ht="30" customHeight="1">
      <c r="A12" s="128" t="s">
        <v>283</v>
      </c>
      <c r="B12" s="279" t="s">
        <v>228</v>
      </c>
      <c r="C12" s="120">
        <f t="shared" si="0"/>
        <v>241</v>
      </c>
      <c r="D12" s="120">
        <v>0</v>
      </c>
      <c r="E12" s="120">
        <v>241</v>
      </c>
      <c r="F12" s="120">
        <f t="shared" si="1"/>
        <v>109</v>
      </c>
      <c r="G12" s="120">
        <v>0</v>
      </c>
      <c r="H12" s="120">
        <v>109</v>
      </c>
      <c r="I12" s="120">
        <v>31</v>
      </c>
      <c r="J12" s="120">
        <v>20</v>
      </c>
      <c r="K12" s="19"/>
    </row>
    <row r="13" spans="1:11" ht="30" customHeight="1">
      <c r="A13" s="128" t="s">
        <v>284</v>
      </c>
      <c r="B13" s="279" t="s">
        <v>229</v>
      </c>
      <c r="C13" s="120">
        <f t="shared" si="0"/>
        <v>1000</v>
      </c>
      <c r="D13" s="120">
        <v>0</v>
      </c>
      <c r="E13" s="120">
        <v>1000</v>
      </c>
      <c r="F13" s="120">
        <f t="shared" si="1"/>
        <v>35</v>
      </c>
      <c r="G13" s="120">
        <v>0</v>
      </c>
      <c r="H13" s="120">
        <v>35</v>
      </c>
      <c r="I13" s="120">
        <v>21</v>
      </c>
      <c r="J13" s="120">
        <v>10</v>
      </c>
      <c r="K13" s="19"/>
    </row>
    <row r="14" spans="1:11" ht="30" customHeight="1">
      <c r="A14" s="128" t="s">
        <v>285</v>
      </c>
      <c r="B14" s="279" t="s">
        <v>230</v>
      </c>
      <c r="C14" s="120">
        <f t="shared" si="0"/>
        <v>770</v>
      </c>
      <c r="D14" s="120">
        <v>0</v>
      </c>
      <c r="E14" s="120">
        <v>770</v>
      </c>
      <c r="F14" s="120">
        <f t="shared" si="1"/>
        <v>45</v>
      </c>
      <c r="G14" s="120">
        <v>0</v>
      </c>
      <c r="H14" s="120">
        <v>45</v>
      </c>
      <c r="I14" s="120">
        <v>13</v>
      </c>
      <c r="J14" s="120">
        <v>5</v>
      </c>
      <c r="K14" s="19"/>
    </row>
    <row r="15" spans="1:11" ht="30" customHeight="1">
      <c r="A15" s="128" t="s">
        <v>286</v>
      </c>
      <c r="B15" s="279" t="s">
        <v>231</v>
      </c>
      <c r="C15" s="120">
        <f t="shared" si="0"/>
        <v>212</v>
      </c>
      <c r="D15" s="120">
        <v>0</v>
      </c>
      <c r="E15" s="120">
        <v>212</v>
      </c>
      <c r="F15" s="120">
        <f>SUM(G15:H15)</f>
        <v>31</v>
      </c>
      <c r="G15" s="120">
        <v>0</v>
      </c>
      <c r="H15" s="120">
        <v>31</v>
      </c>
      <c r="I15" s="120">
        <v>20</v>
      </c>
      <c r="J15" s="120">
        <v>16</v>
      </c>
      <c r="K15" s="19"/>
    </row>
    <row r="16" spans="1:11" ht="30" customHeight="1">
      <c r="A16" s="128" t="s">
        <v>287</v>
      </c>
      <c r="B16" s="279" t="s">
        <v>280</v>
      </c>
      <c r="C16" s="120">
        <f t="shared" si="0"/>
        <v>1122</v>
      </c>
      <c r="D16" s="120">
        <v>0</v>
      </c>
      <c r="E16" s="120">
        <v>1122</v>
      </c>
      <c r="F16" s="120">
        <f>SUM(G16:H16)</f>
        <v>3</v>
      </c>
      <c r="G16" s="120">
        <v>0</v>
      </c>
      <c r="H16" s="120">
        <v>3</v>
      </c>
      <c r="I16" s="120">
        <v>2</v>
      </c>
      <c r="J16" s="120">
        <v>5</v>
      </c>
      <c r="K16" s="19"/>
    </row>
    <row r="17" spans="1:11" ht="30" customHeight="1">
      <c r="A17" s="128" t="s">
        <v>293</v>
      </c>
      <c r="B17" s="279" t="s">
        <v>296</v>
      </c>
      <c r="C17" s="120">
        <f t="shared" si="0"/>
        <v>683</v>
      </c>
      <c r="D17" s="120">
        <v>0</v>
      </c>
      <c r="E17" s="120">
        <v>683</v>
      </c>
      <c r="F17" s="296">
        <v>3</v>
      </c>
      <c r="G17" s="296">
        <v>0</v>
      </c>
      <c r="H17" s="296">
        <v>3</v>
      </c>
      <c r="I17" s="296">
        <v>2</v>
      </c>
      <c r="J17" s="296">
        <v>5</v>
      </c>
      <c r="K17" s="19"/>
    </row>
    <row r="18" spans="1:11" ht="30" customHeight="1">
      <c r="A18" s="128" t="s">
        <v>297</v>
      </c>
      <c r="B18" s="279" t="s">
        <v>304</v>
      </c>
      <c r="C18" s="120">
        <f t="shared" si="0"/>
        <v>208</v>
      </c>
      <c r="D18" s="120">
        <v>0</v>
      </c>
      <c r="E18" s="120">
        <v>208</v>
      </c>
      <c r="F18" s="296">
        <v>3</v>
      </c>
      <c r="G18" s="296">
        <v>0</v>
      </c>
      <c r="H18" s="296">
        <v>0</v>
      </c>
      <c r="I18" s="296">
        <v>0</v>
      </c>
      <c r="J18" s="296">
        <v>0</v>
      </c>
      <c r="K18" s="19"/>
    </row>
    <row r="19" spans="1:11" ht="30" customHeight="1">
      <c r="A19" s="128" t="s">
        <v>309</v>
      </c>
      <c r="B19" s="279" t="s">
        <v>311</v>
      </c>
      <c r="C19" s="120">
        <f t="shared" si="0"/>
        <v>0</v>
      </c>
      <c r="D19" s="120">
        <v>0</v>
      </c>
      <c r="E19" s="120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19"/>
    </row>
    <row r="20" spans="1:11" ht="30" customHeight="1">
      <c r="A20" s="128" t="s">
        <v>354</v>
      </c>
      <c r="B20" s="279" t="s">
        <v>353</v>
      </c>
      <c r="C20" s="120">
        <f t="shared" si="0"/>
        <v>0</v>
      </c>
      <c r="D20" s="120">
        <v>0</v>
      </c>
      <c r="E20" s="120">
        <v>0</v>
      </c>
      <c r="F20" s="296">
        <v>0</v>
      </c>
      <c r="G20" s="296">
        <v>0</v>
      </c>
      <c r="H20" s="296">
        <v>0</v>
      </c>
      <c r="I20" s="296">
        <v>0</v>
      </c>
      <c r="J20" s="296">
        <v>0</v>
      </c>
      <c r="K20" s="19"/>
    </row>
    <row r="21" spans="1:11" ht="30" customHeight="1">
      <c r="A21" s="128" t="s">
        <v>363</v>
      </c>
      <c r="B21" s="279" t="s">
        <v>370</v>
      </c>
      <c r="C21" s="120">
        <f t="shared" si="0"/>
        <v>0</v>
      </c>
      <c r="D21" s="120">
        <v>0</v>
      </c>
      <c r="E21" s="120">
        <v>0</v>
      </c>
      <c r="F21" s="296">
        <v>0</v>
      </c>
      <c r="G21" s="296">
        <v>0</v>
      </c>
      <c r="H21" s="296">
        <v>0</v>
      </c>
      <c r="I21" s="296">
        <v>0</v>
      </c>
      <c r="J21" s="296">
        <v>0</v>
      </c>
      <c r="K21" s="19"/>
    </row>
    <row r="22" spans="1:11" ht="30" customHeight="1">
      <c r="A22" s="128" t="s">
        <v>374</v>
      </c>
      <c r="B22" s="279" t="s">
        <v>373</v>
      </c>
      <c r="C22" s="120">
        <f t="shared" si="0"/>
        <v>0</v>
      </c>
      <c r="D22" s="120">
        <v>0</v>
      </c>
      <c r="E22" s="120">
        <v>0</v>
      </c>
      <c r="F22" s="296">
        <v>0</v>
      </c>
      <c r="G22" s="296">
        <v>0</v>
      </c>
      <c r="H22" s="296">
        <v>0</v>
      </c>
      <c r="I22" s="296">
        <v>0</v>
      </c>
      <c r="J22" s="296">
        <v>0</v>
      </c>
      <c r="K22" s="19"/>
    </row>
    <row r="23" spans="1:11" ht="30" customHeight="1">
      <c r="A23" s="128" t="s">
        <v>394</v>
      </c>
      <c r="B23" s="279" t="s">
        <v>397</v>
      </c>
      <c r="C23" s="120">
        <f t="shared" si="0"/>
        <v>0</v>
      </c>
      <c r="D23" s="120">
        <v>0</v>
      </c>
      <c r="E23" s="120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19"/>
    </row>
    <row r="24" spans="1:11" ht="30" customHeight="1">
      <c r="A24" s="128" t="s">
        <v>398</v>
      </c>
      <c r="B24" s="279" t="s">
        <v>403</v>
      </c>
      <c r="C24" s="120">
        <f t="shared" si="0"/>
        <v>950</v>
      </c>
      <c r="D24" s="120">
        <v>0</v>
      </c>
      <c r="E24" s="120">
        <v>950</v>
      </c>
      <c r="F24" s="296">
        <f>SUM(G24:H24)</f>
        <v>10</v>
      </c>
      <c r="G24" s="296">
        <v>0</v>
      </c>
      <c r="H24" s="296">
        <v>10</v>
      </c>
      <c r="I24" s="296">
        <v>0</v>
      </c>
      <c r="J24" s="296">
        <v>0</v>
      </c>
      <c r="K24" s="19"/>
    </row>
    <row r="25" spans="1:11" ht="30" customHeight="1">
      <c r="A25" s="128" t="s">
        <v>414</v>
      </c>
      <c r="B25" s="279" t="s">
        <v>446</v>
      </c>
      <c r="C25" s="120">
        <f aca="true" t="shared" si="2" ref="C25:C30">SUM(D25:E25)</f>
        <v>570</v>
      </c>
      <c r="D25" s="120">
        <v>0</v>
      </c>
      <c r="E25" s="120">
        <v>570</v>
      </c>
      <c r="F25" s="296">
        <f>SUM(G25:H25)</f>
        <v>5</v>
      </c>
      <c r="G25" s="296">
        <v>0</v>
      </c>
      <c r="H25" s="296">
        <v>5</v>
      </c>
      <c r="I25" s="296">
        <v>6</v>
      </c>
      <c r="J25" s="296">
        <v>0</v>
      </c>
      <c r="K25" s="19"/>
    </row>
    <row r="26" spans="1:11" ht="30" customHeight="1">
      <c r="A26" s="128" t="s">
        <v>459</v>
      </c>
      <c r="B26" s="279" t="s">
        <v>469</v>
      </c>
      <c r="C26" s="120">
        <f t="shared" si="2"/>
        <v>2480</v>
      </c>
      <c r="D26" s="120">
        <v>300</v>
      </c>
      <c r="E26" s="120">
        <v>2180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19"/>
    </row>
    <row r="27" spans="1:11" ht="30" customHeight="1">
      <c r="A27" s="128" t="s">
        <v>509</v>
      </c>
      <c r="B27" s="279" t="s">
        <v>510</v>
      </c>
      <c r="C27" s="120">
        <f t="shared" si="2"/>
        <v>289</v>
      </c>
      <c r="D27" s="120">
        <v>0</v>
      </c>
      <c r="E27" s="120">
        <v>289</v>
      </c>
      <c r="F27" s="296">
        <v>0</v>
      </c>
      <c r="G27" s="296">
        <v>0</v>
      </c>
      <c r="H27" s="296">
        <v>0</v>
      </c>
      <c r="I27" s="296">
        <v>0</v>
      </c>
      <c r="J27" s="296">
        <v>0</v>
      </c>
      <c r="K27" s="19"/>
    </row>
    <row r="28" spans="1:11" ht="30" customHeight="1">
      <c r="A28" s="128" t="s">
        <v>523</v>
      </c>
      <c r="B28" s="279" t="s">
        <v>527</v>
      </c>
      <c r="C28" s="120">
        <f t="shared" si="2"/>
        <v>450</v>
      </c>
      <c r="D28" s="120">
        <v>0</v>
      </c>
      <c r="E28" s="120">
        <v>450</v>
      </c>
      <c r="F28" s="296">
        <v>0</v>
      </c>
      <c r="G28" s="296">
        <v>0</v>
      </c>
      <c r="H28" s="296">
        <v>0</v>
      </c>
      <c r="I28" s="296">
        <v>0</v>
      </c>
      <c r="J28" s="296">
        <v>0</v>
      </c>
      <c r="K28" s="19"/>
    </row>
    <row r="29" spans="1:11" ht="30" customHeight="1">
      <c r="A29" s="128" t="s">
        <v>528</v>
      </c>
      <c r="B29" s="279" t="s">
        <v>531</v>
      </c>
      <c r="C29" s="120">
        <f t="shared" si="2"/>
        <v>235</v>
      </c>
      <c r="D29" s="120">
        <v>40</v>
      </c>
      <c r="E29" s="120">
        <v>195</v>
      </c>
      <c r="F29" s="296">
        <v>0</v>
      </c>
      <c r="G29" s="296">
        <v>0</v>
      </c>
      <c r="H29" s="296">
        <v>0</v>
      </c>
      <c r="I29" s="296">
        <v>0</v>
      </c>
      <c r="J29" s="296">
        <v>0</v>
      </c>
      <c r="K29" s="19"/>
    </row>
    <row r="30" spans="1:11" ht="30" customHeight="1">
      <c r="A30" s="128" t="s">
        <v>533</v>
      </c>
      <c r="B30" s="279" t="s">
        <v>536</v>
      </c>
      <c r="C30" s="120">
        <f t="shared" si="2"/>
        <v>89</v>
      </c>
      <c r="D30" s="120">
        <v>0</v>
      </c>
      <c r="E30" s="120">
        <v>89</v>
      </c>
      <c r="F30" s="296">
        <f>SUM(G30:H30)</f>
        <v>35</v>
      </c>
      <c r="G30" s="296">
        <v>0</v>
      </c>
      <c r="H30" s="296">
        <v>35</v>
      </c>
      <c r="I30" s="296">
        <v>2</v>
      </c>
      <c r="J30" s="296">
        <v>0</v>
      </c>
      <c r="K30" s="19"/>
    </row>
    <row r="31" spans="1:11" ht="24" customHeight="1" thickBot="1">
      <c r="A31" s="146" t="s">
        <v>537</v>
      </c>
      <c r="B31" s="400" t="s">
        <v>540</v>
      </c>
      <c r="C31" s="124">
        <v>95</v>
      </c>
      <c r="D31" s="124">
        <v>0</v>
      </c>
      <c r="E31" s="124">
        <v>95</v>
      </c>
      <c r="F31" s="124">
        <v>15</v>
      </c>
      <c r="G31" s="124">
        <v>0</v>
      </c>
      <c r="H31" s="124">
        <v>15</v>
      </c>
      <c r="I31" s="124">
        <v>0</v>
      </c>
      <c r="J31" s="124">
        <v>0</v>
      </c>
      <c r="K31" s="19"/>
    </row>
    <row r="32" spans="1:11" ht="19.5" customHeight="1">
      <c r="A32" s="24" t="s">
        <v>413</v>
      </c>
      <c r="B32" s="24"/>
      <c r="C32" s="133"/>
      <c r="D32" s="133"/>
      <c r="E32" s="133"/>
      <c r="F32" s="133"/>
      <c r="G32" s="154"/>
      <c r="H32" s="154"/>
      <c r="I32" s="154"/>
      <c r="J32" s="154"/>
      <c r="K32" s="154"/>
    </row>
    <row r="33" ht="19.5" customHeight="1">
      <c r="A33" s="138" t="s">
        <v>412</v>
      </c>
    </row>
    <row r="34" spans="1:2" ht="16.5">
      <c r="A34" s="127"/>
      <c r="B34" s="127"/>
    </row>
  </sheetData>
  <sheetProtection/>
  <mergeCells count="4">
    <mergeCell ref="I5:I6"/>
    <mergeCell ref="J5:J6"/>
    <mergeCell ref="A7:B7"/>
    <mergeCell ref="A5:B6"/>
  </mergeCells>
  <printOptions horizontalCentered="1"/>
  <pageMargins left="0.7874015748031497" right="0.7874015748031497" top="0.5905511811023623" bottom="0.39" header="0.5118110236220472" footer="0.21"/>
  <pageSetup horizontalDpi="300" verticalDpi="300" orientation="portrait" pageOrder="overThenDown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="120" zoomScaleNormal="120" zoomScalePageLayoutView="0" workbookViewId="0" topLeftCell="A1">
      <pane ySplit="9" topLeftCell="A30" activePane="bottomLeft" state="frozen"/>
      <selection pane="topLeft" activeCell="I22" sqref="I22:I23"/>
      <selection pane="bottomLeft" activeCell="M33" sqref="M33"/>
    </sheetView>
  </sheetViews>
  <sheetFormatPr defaultColWidth="9.00390625" defaultRowHeight="15.75"/>
  <cols>
    <col min="1" max="1" width="7.75390625" style="355" customWidth="1"/>
    <col min="2" max="2" width="7.125" style="355" customWidth="1"/>
    <col min="3" max="3" width="6.125" style="355" customWidth="1"/>
    <col min="4" max="4" width="5.75390625" style="355" customWidth="1"/>
    <col min="5" max="6" width="7.625" style="355" customWidth="1"/>
    <col min="7" max="7" width="6.125" style="355" customWidth="1"/>
    <col min="8" max="8" width="5.75390625" style="355" customWidth="1"/>
    <col min="9" max="9" width="6.125" style="355" customWidth="1"/>
    <col min="10" max="10" width="6.25390625" style="355" customWidth="1"/>
    <col min="11" max="11" width="5.75390625" style="355" customWidth="1"/>
    <col min="12" max="12" width="6.125" style="355" customWidth="1"/>
    <col min="13" max="13" width="5.625" style="355" customWidth="1"/>
    <col min="14" max="16384" width="9.00390625" style="355" customWidth="1"/>
  </cols>
  <sheetData>
    <row r="1" spans="1:23" s="325" customFormat="1" ht="19.5" customHeight="1">
      <c r="A1" s="486" t="s">
        <v>460</v>
      </c>
      <c r="B1" s="486"/>
      <c r="C1" s="486"/>
      <c r="M1" s="326"/>
      <c r="N1" s="326"/>
      <c r="U1" s="389" t="s">
        <v>504</v>
      </c>
      <c r="V1" s="389"/>
      <c r="W1" s="389"/>
    </row>
    <row r="2" spans="1:13" s="325" customFormat="1" ht="25.5" customHeight="1">
      <c r="A2" s="327" t="s">
        <v>77</v>
      </c>
      <c r="B2" s="327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3" spans="1:13" s="325" customFormat="1" ht="30" customHeight="1">
      <c r="A3" s="327" t="s">
        <v>385</v>
      </c>
      <c r="B3" s="327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</row>
    <row r="4" spans="1:13" s="325" customFormat="1" ht="15.75" customHeight="1" thickBot="1">
      <c r="A4" s="329" t="s">
        <v>4</v>
      </c>
      <c r="M4" s="330" t="s">
        <v>76</v>
      </c>
    </row>
    <row r="5" spans="1:13" s="337" customFormat="1" ht="15" customHeight="1">
      <c r="A5" s="493" t="s">
        <v>46</v>
      </c>
      <c r="B5" s="494"/>
      <c r="C5" s="331" t="s">
        <v>68</v>
      </c>
      <c r="D5" s="331"/>
      <c r="E5" s="331"/>
      <c r="F5" s="332" t="s">
        <v>386</v>
      </c>
      <c r="G5" s="331"/>
      <c r="H5" s="333"/>
      <c r="I5" s="334" t="s">
        <v>69</v>
      </c>
      <c r="J5" s="334"/>
      <c r="K5" s="335"/>
      <c r="L5" s="336" t="s">
        <v>387</v>
      </c>
      <c r="M5" s="331"/>
    </row>
    <row r="6" spans="1:13" s="337" customFormat="1" ht="13.5" customHeight="1">
      <c r="A6" s="495"/>
      <c r="B6" s="496"/>
      <c r="C6" s="480" t="s">
        <v>184</v>
      </c>
      <c r="D6" s="480" t="s">
        <v>388</v>
      </c>
      <c r="E6" s="487" t="s">
        <v>389</v>
      </c>
      <c r="F6" s="488"/>
      <c r="G6" s="480" t="s">
        <v>390</v>
      </c>
      <c r="H6" s="484" t="s">
        <v>71</v>
      </c>
      <c r="I6" s="480" t="s">
        <v>184</v>
      </c>
      <c r="J6" s="480" t="s">
        <v>388</v>
      </c>
      <c r="K6" s="478" t="s">
        <v>389</v>
      </c>
      <c r="L6" s="480" t="s">
        <v>390</v>
      </c>
      <c r="M6" s="482" t="s">
        <v>71</v>
      </c>
    </row>
    <row r="7" spans="1:13" s="337" customFormat="1" ht="23.25" customHeight="1">
      <c r="A7" s="495"/>
      <c r="B7" s="496"/>
      <c r="C7" s="481"/>
      <c r="D7" s="481"/>
      <c r="E7" s="489" t="s">
        <v>73</v>
      </c>
      <c r="F7" s="490"/>
      <c r="G7" s="481"/>
      <c r="H7" s="485"/>
      <c r="I7" s="481"/>
      <c r="J7" s="481"/>
      <c r="K7" s="479"/>
      <c r="L7" s="481"/>
      <c r="M7" s="483"/>
    </row>
    <row r="8" spans="1:13" s="337" customFormat="1" ht="36.75" customHeight="1">
      <c r="A8" s="495"/>
      <c r="B8" s="496"/>
      <c r="C8" s="481"/>
      <c r="D8" s="481"/>
      <c r="E8" s="338" t="s">
        <v>391</v>
      </c>
      <c r="F8" s="339" t="s">
        <v>70</v>
      </c>
      <c r="G8" s="481"/>
      <c r="H8" s="485"/>
      <c r="I8" s="481"/>
      <c r="J8" s="481"/>
      <c r="K8" s="479"/>
      <c r="L8" s="481"/>
      <c r="M8" s="483"/>
    </row>
    <row r="9" spans="1:13" s="337" customFormat="1" ht="67.5" customHeight="1" thickBot="1">
      <c r="A9" s="491" t="s">
        <v>107</v>
      </c>
      <c r="B9" s="492"/>
      <c r="C9" s="340" t="s">
        <v>95</v>
      </c>
      <c r="D9" s="341" t="s">
        <v>72</v>
      </c>
      <c r="E9" s="341" t="s">
        <v>74</v>
      </c>
      <c r="F9" s="341" t="s">
        <v>298</v>
      </c>
      <c r="G9" s="341" t="s">
        <v>392</v>
      </c>
      <c r="H9" s="341" t="s">
        <v>393</v>
      </c>
      <c r="I9" s="340" t="s">
        <v>95</v>
      </c>
      <c r="J9" s="341" t="s">
        <v>75</v>
      </c>
      <c r="K9" s="342" t="s">
        <v>73</v>
      </c>
      <c r="L9" s="341" t="s">
        <v>392</v>
      </c>
      <c r="M9" s="343" t="s">
        <v>393</v>
      </c>
    </row>
    <row r="10" spans="1:13" s="337" customFormat="1" ht="30" customHeight="1" hidden="1">
      <c r="A10" s="344" t="s">
        <v>252</v>
      </c>
      <c r="B10" s="347">
        <v>1998</v>
      </c>
      <c r="C10" s="345">
        <f aca="true" t="shared" si="0" ref="C10:C23">SUM(D10:H10)</f>
        <v>642</v>
      </c>
      <c r="D10" s="345">
        <v>642</v>
      </c>
      <c r="E10" s="346">
        <v>0</v>
      </c>
      <c r="F10" s="346">
        <v>0</v>
      </c>
      <c r="G10" s="346">
        <v>0</v>
      </c>
      <c r="H10" s="346">
        <v>0</v>
      </c>
      <c r="I10" s="345">
        <f aca="true" t="shared" si="1" ref="I10:I23">SUM(J10:M10)</f>
        <v>2790</v>
      </c>
      <c r="J10" s="345">
        <v>2790</v>
      </c>
      <c r="K10" s="346">
        <v>0</v>
      </c>
      <c r="L10" s="346">
        <v>0</v>
      </c>
      <c r="M10" s="346">
        <v>0</v>
      </c>
    </row>
    <row r="11" spans="1:13" s="337" customFormat="1" ht="30" customHeight="1" hidden="1">
      <c r="A11" s="344" t="s">
        <v>253</v>
      </c>
      <c r="B11" s="347">
        <v>1999</v>
      </c>
      <c r="C11" s="345">
        <f t="shared" si="0"/>
        <v>494</v>
      </c>
      <c r="D11" s="345">
        <v>426</v>
      </c>
      <c r="E11" s="346">
        <v>0</v>
      </c>
      <c r="F11" s="346">
        <v>0</v>
      </c>
      <c r="G11" s="345">
        <v>68</v>
      </c>
      <c r="H11" s="346">
        <v>0</v>
      </c>
      <c r="I11" s="345">
        <f t="shared" si="1"/>
        <v>2652</v>
      </c>
      <c r="J11" s="345">
        <v>2309</v>
      </c>
      <c r="K11" s="346">
        <v>0</v>
      </c>
      <c r="L11" s="345">
        <v>343</v>
      </c>
      <c r="M11" s="346">
        <v>0</v>
      </c>
    </row>
    <row r="12" spans="1:13" s="337" customFormat="1" ht="30" customHeight="1" hidden="1">
      <c r="A12" s="344" t="s">
        <v>254</v>
      </c>
      <c r="B12" s="347">
        <v>2000</v>
      </c>
      <c r="C12" s="345">
        <f t="shared" si="0"/>
        <v>350</v>
      </c>
      <c r="D12" s="345">
        <v>331</v>
      </c>
      <c r="E12" s="348">
        <v>6</v>
      </c>
      <c r="F12" s="348">
        <v>5</v>
      </c>
      <c r="G12" s="345">
        <v>8</v>
      </c>
      <c r="H12" s="346">
        <v>0</v>
      </c>
      <c r="I12" s="345">
        <f t="shared" si="1"/>
        <v>1631</v>
      </c>
      <c r="J12" s="345">
        <v>1536</v>
      </c>
      <c r="K12" s="349">
        <v>62</v>
      </c>
      <c r="L12" s="345">
        <v>33</v>
      </c>
      <c r="M12" s="346">
        <v>0</v>
      </c>
    </row>
    <row r="13" spans="1:13" s="337" customFormat="1" ht="30" customHeight="1" hidden="1">
      <c r="A13" s="344" t="s">
        <v>255</v>
      </c>
      <c r="B13" s="347">
        <v>2001</v>
      </c>
      <c r="C13" s="345">
        <f t="shared" si="0"/>
        <v>350</v>
      </c>
      <c r="D13" s="345">
        <v>305</v>
      </c>
      <c r="E13" s="346">
        <v>0</v>
      </c>
      <c r="F13" s="346">
        <v>0</v>
      </c>
      <c r="G13" s="345">
        <v>45</v>
      </c>
      <c r="H13" s="346">
        <v>0</v>
      </c>
      <c r="I13" s="345">
        <f t="shared" si="1"/>
        <v>1720</v>
      </c>
      <c r="J13" s="345">
        <v>1507</v>
      </c>
      <c r="K13" s="346">
        <v>0</v>
      </c>
      <c r="L13" s="345">
        <v>213</v>
      </c>
      <c r="M13" s="346">
        <v>0</v>
      </c>
    </row>
    <row r="14" spans="1:13" s="337" customFormat="1" ht="30" customHeight="1" hidden="1">
      <c r="A14" s="344" t="s">
        <v>256</v>
      </c>
      <c r="B14" s="347">
        <v>2002</v>
      </c>
      <c r="C14" s="345">
        <f t="shared" si="0"/>
        <v>265</v>
      </c>
      <c r="D14" s="345">
        <v>220</v>
      </c>
      <c r="E14" s="345">
        <v>2</v>
      </c>
      <c r="F14" s="345">
        <v>1</v>
      </c>
      <c r="G14" s="345">
        <v>42</v>
      </c>
      <c r="H14" s="346">
        <v>0</v>
      </c>
      <c r="I14" s="345">
        <f t="shared" si="1"/>
        <v>1507</v>
      </c>
      <c r="J14" s="345">
        <v>1317</v>
      </c>
      <c r="K14" s="345">
        <v>14</v>
      </c>
      <c r="L14" s="345">
        <v>176</v>
      </c>
      <c r="M14" s="346">
        <v>0</v>
      </c>
    </row>
    <row r="15" spans="1:13" s="337" customFormat="1" ht="30" customHeight="1">
      <c r="A15" s="344" t="s">
        <v>257</v>
      </c>
      <c r="B15" s="347">
        <v>2003</v>
      </c>
      <c r="C15" s="345">
        <f t="shared" si="0"/>
        <v>270</v>
      </c>
      <c r="D15" s="345">
        <v>217</v>
      </c>
      <c r="E15" s="350">
        <v>1</v>
      </c>
      <c r="F15" s="346">
        <v>0</v>
      </c>
      <c r="G15" s="345">
        <v>52</v>
      </c>
      <c r="H15" s="346">
        <v>0</v>
      </c>
      <c r="I15" s="345">
        <f t="shared" si="1"/>
        <v>1258</v>
      </c>
      <c r="J15" s="345">
        <v>1011</v>
      </c>
      <c r="K15" s="345">
        <v>3</v>
      </c>
      <c r="L15" s="345">
        <v>244</v>
      </c>
      <c r="M15" s="346">
        <v>0</v>
      </c>
    </row>
    <row r="16" spans="1:13" s="337" customFormat="1" ht="30" customHeight="1">
      <c r="A16" s="344" t="s">
        <v>258</v>
      </c>
      <c r="B16" s="347">
        <v>2004</v>
      </c>
      <c r="C16" s="345">
        <f t="shared" si="0"/>
        <v>284</v>
      </c>
      <c r="D16" s="345">
        <v>237</v>
      </c>
      <c r="E16" s="350">
        <v>1</v>
      </c>
      <c r="F16" s="346">
        <v>0</v>
      </c>
      <c r="G16" s="345">
        <v>46</v>
      </c>
      <c r="H16" s="346">
        <v>0</v>
      </c>
      <c r="I16" s="345">
        <f t="shared" si="1"/>
        <v>1393</v>
      </c>
      <c r="J16" s="345">
        <v>1178</v>
      </c>
      <c r="K16" s="345">
        <v>4</v>
      </c>
      <c r="L16" s="345">
        <v>211</v>
      </c>
      <c r="M16" s="346">
        <v>0</v>
      </c>
    </row>
    <row r="17" spans="1:13" s="337" customFormat="1" ht="30" customHeight="1">
      <c r="A17" s="344" t="s">
        <v>259</v>
      </c>
      <c r="B17" s="347">
        <v>2005</v>
      </c>
      <c r="C17" s="345">
        <f t="shared" si="0"/>
        <v>284</v>
      </c>
      <c r="D17" s="345">
        <v>237</v>
      </c>
      <c r="E17" s="350">
        <v>1</v>
      </c>
      <c r="F17" s="346">
        <v>0</v>
      </c>
      <c r="G17" s="345">
        <v>46</v>
      </c>
      <c r="H17" s="346">
        <v>0</v>
      </c>
      <c r="I17" s="345">
        <f t="shared" si="1"/>
        <v>1393</v>
      </c>
      <c r="J17" s="345">
        <v>1178</v>
      </c>
      <c r="K17" s="345">
        <v>4</v>
      </c>
      <c r="L17" s="345">
        <v>211</v>
      </c>
      <c r="M17" s="346">
        <v>0</v>
      </c>
    </row>
    <row r="18" spans="1:13" s="337" customFormat="1" ht="30" customHeight="1">
      <c r="A18" s="344" t="s">
        <v>293</v>
      </c>
      <c r="B18" s="347">
        <v>2006</v>
      </c>
      <c r="C18" s="345">
        <f t="shared" si="0"/>
        <v>284</v>
      </c>
      <c r="D18" s="345">
        <v>237</v>
      </c>
      <c r="E18" s="350">
        <v>1</v>
      </c>
      <c r="F18" s="346">
        <v>0</v>
      </c>
      <c r="G18" s="345">
        <v>46</v>
      </c>
      <c r="H18" s="346">
        <v>0</v>
      </c>
      <c r="I18" s="345">
        <f t="shared" si="1"/>
        <v>1393</v>
      </c>
      <c r="J18" s="345">
        <v>1178</v>
      </c>
      <c r="K18" s="345">
        <v>4</v>
      </c>
      <c r="L18" s="345">
        <v>211</v>
      </c>
      <c r="M18" s="346">
        <v>0</v>
      </c>
    </row>
    <row r="19" spans="1:13" s="337" customFormat="1" ht="30" customHeight="1">
      <c r="A19" s="344" t="s">
        <v>297</v>
      </c>
      <c r="B19" s="347">
        <v>2007</v>
      </c>
      <c r="C19" s="345">
        <f t="shared" si="0"/>
        <v>296</v>
      </c>
      <c r="D19" s="345">
        <v>265</v>
      </c>
      <c r="E19" s="350">
        <v>4</v>
      </c>
      <c r="F19" s="350">
        <v>1</v>
      </c>
      <c r="G19" s="345">
        <v>26</v>
      </c>
      <c r="H19" s="346">
        <v>0</v>
      </c>
      <c r="I19" s="345">
        <f t="shared" si="1"/>
        <v>1202</v>
      </c>
      <c r="J19" s="345">
        <v>1110</v>
      </c>
      <c r="K19" s="345">
        <v>21</v>
      </c>
      <c r="L19" s="345">
        <v>71</v>
      </c>
      <c r="M19" s="346">
        <v>0</v>
      </c>
    </row>
    <row r="20" spans="1:13" s="337" customFormat="1" ht="30" customHeight="1">
      <c r="A20" s="344" t="s">
        <v>305</v>
      </c>
      <c r="B20" s="347">
        <v>2008</v>
      </c>
      <c r="C20" s="345">
        <f t="shared" si="0"/>
        <v>293</v>
      </c>
      <c r="D20" s="345">
        <v>265</v>
      </c>
      <c r="E20" s="350">
        <v>13</v>
      </c>
      <c r="F20" s="350">
        <v>2</v>
      </c>
      <c r="G20" s="345">
        <v>13</v>
      </c>
      <c r="H20" s="346">
        <v>0</v>
      </c>
      <c r="I20" s="345">
        <f t="shared" si="1"/>
        <v>1197</v>
      </c>
      <c r="J20" s="345">
        <v>1108</v>
      </c>
      <c r="K20" s="345">
        <v>48</v>
      </c>
      <c r="L20" s="345">
        <v>41</v>
      </c>
      <c r="M20" s="346">
        <v>0</v>
      </c>
    </row>
    <row r="21" spans="1:13" s="337" customFormat="1" ht="30" customHeight="1">
      <c r="A21" s="344" t="s">
        <v>312</v>
      </c>
      <c r="B21" s="347">
        <v>2009</v>
      </c>
      <c r="C21" s="345">
        <f t="shared" si="0"/>
        <v>293</v>
      </c>
      <c r="D21" s="345">
        <v>271</v>
      </c>
      <c r="E21" s="350">
        <v>6</v>
      </c>
      <c r="F21" s="350">
        <v>2</v>
      </c>
      <c r="G21" s="345">
        <v>14</v>
      </c>
      <c r="H21" s="346">
        <v>0</v>
      </c>
      <c r="I21" s="345">
        <f t="shared" si="1"/>
        <v>1186</v>
      </c>
      <c r="J21" s="345">
        <v>1116</v>
      </c>
      <c r="K21" s="345">
        <v>28</v>
      </c>
      <c r="L21" s="345">
        <v>42</v>
      </c>
      <c r="M21" s="346">
        <v>0</v>
      </c>
    </row>
    <row r="22" spans="1:13" s="337" customFormat="1" ht="30" customHeight="1">
      <c r="A22" s="344" t="s">
        <v>363</v>
      </c>
      <c r="B22" s="347">
        <v>2010</v>
      </c>
      <c r="C22" s="345">
        <f t="shared" si="0"/>
        <v>293</v>
      </c>
      <c r="D22" s="345">
        <v>271</v>
      </c>
      <c r="E22" s="350">
        <v>6</v>
      </c>
      <c r="F22" s="350">
        <v>2</v>
      </c>
      <c r="G22" s="345">
        <v>14</v>
      </c>
      <c r="H22" s="346">
        <v>0</v>
      </c>
      <c r="I22" s="345">
        <f t="shared" si="1"/>
        <v>1186</v>
      </c>
      <c r="J22" s="345">
        <v>1116</v>
      </c>
      <c r="K22" s="345">
        <v>28</v>
      </c>
      <c r="L22" s="345">
        <v>42</v>
      </c>
      <c r="M22" s="346">
        <v>0</v>
      </c>
    </row>
    <row r="23" spans="1:13" s="337" customFormat="1" ht="30" customHeight="1">
      <c r="A23" s="344" t="s">
        <v>374</v>
      </c>
      <c r="B23" s="347">
        <v>2011</v>
      </c>
      <c r="C23" s="345">
        <f t="shared" si="0"/>
        <v>293</v>
      </c>
      <c r="D23" s="345">
        <v>271</v>
      </c>
      <c r="E23" s="350">
        <v>6</v>
      </c>
      <c r="F23" s="350">
        <v>2</v>
      </c>
      <c r="G23" s="345">
        <v>14</v>
      </c>
      <c r="H23" s="346">
        <v>0</v>
      </c>
      <c r="I23" s="345">
        <f t="shared" si="1"/>
        <v>1186</v>
      </c>
      <c r="J23" s="345">
        <v>1116</v>
      </c>
      <c r="K23" s="345">
        <v>28</v>
      </c>
      <c r="L23" s="345">
        <v>42</v>
      </c>
      <c r="M23" s="346">
        <v>0</v>
      </c>
    </row>
    <row r="24" spans="1:13" s="337" customFormat="1" ht="30" customHeight="1">
      <c r="A24" s="344" t="s">
        <v>394</v>
      </c>
      <c r="B24" s="347">
        <v>2012</v>
      </c>
      <c r="C24" s="345">
        <f aca="true" t="shared" si="2" ref="C24:C29">SUM(D24:H24)</f>
        <v>311</v>
      </c>
      <c r="D24" s="345">
        <v>280</v>
      </c>
      <c r="E24" s="350">
        <v>12</v>
      </c>
      <c r="F24" s="350">
        <v>5</v>
      </c>
      <c r="G24" s="345">
        <v>14</v>
      </c>
      <c r="H24" s="346">
        <v>0</v>
      </c>
      <c r="I24" s="345">
        <f aca="true" t="shared" si="3" ref="I24:I29">SUM(J24:M24)</f>
        <v>1225</v>
      </c>
      <c r="J24" s="345">
        <v>1150</v>
      </c>
      <c r="K24" s="345">
        <v>33</v>
      </c>
      <c r="L24" s="345">
        <v>42</v>
      </c>
      <c r="M24" s="346">
        <v>0</v>
      </c>
    </row>
    <row r="25" spans="1:13" s="337" customFormat="1" ht="30" customHeight="1">
      <c r="A25" s="344" t="s">
        <v>398</v>
      </c>
      <c r="B25" s="347">
        <v>2013</v>
      </c>
      <c r="C25" s="345">
        <f t="shared" si="2"/>
        <v>311</v>
      </c>
      <c r="D25" s="345">
        <v>280</v>
      </c>
      <c r="E25" s="350">
        <v>12</v>
      </c>
      <c r="F25" s="350">
        <v>5</v>
      </c>
      <c r="G25" s="345">
        <v>14</v>
      </c>
      <c r="H25" s="346">
        <v>0</v>
      </c>
      <c r="I25" s="345">
        <f t="shared" si="3"/>
        <v>1225</v>
      </c>
      <c r="J25" s="345">
        <v>1150</v>
      </c>
      <c r="K25" s="345">
        <v>33</v>
      </c>
      <c r="L25" s="345">
        <v>42</v>
      </c>
      <c r="M25" s="346">
        <v>0</v>
      </c>
    </row>
    <row r="26" spans="1:13" s="337" customFormat="1" ht="30" customHeight="1">
      <c r="A26" s="344" t="s">
        <v>414</v>
      </c>
      <c r="B26" s="347">
        <v>2014</v>
      </c>
      <c r="C26" s="366">
        <f t="shared" si="2"/>
        <v>339</v>
      </c>
      <c r="D26" s="345">
        <v>310</v>
      </c>
      <c r="E26" s="350">
        <v>14</v>
      </c>
      <c r="F26" s="350">
        <v>5</v>
      </c>
      <c r="G26" s="345">
        <v>10</v>
      </c>
      <c r="H26" s="346">
        <v>0</v>
      </c>
      <c r="I26" s="345">
        <f t="shared" si="3"/>
        <v>1380</v>
      </c>
      <c r="J26" s="345">
        <v>1280</v>
      </c>
      <c r="K26" s="345">
        <v>50</v>
      </c>
      <c r="L26" s="345">
        <v>50</v>
      </c>
      <c r="M26" s="346">
        <v>0</v>
      </c>
    </row>
    <row r="27" spans="1:13" s="337" customFormat="1" ht="30" customHeight="1">
      <c r="A27" s="344" t="s">
        <v>459</v>
      </c>
      <c r="B27" s="347">
        <v>2015</v>
      </c>
      <c r="C27" s="366">
        <f t="shared" si="2"/>
        <v>340</v>
      </c>
      <c r="D27" s="345">
        <v>310</v>
      </c>
      <c r="E27" s="350">
        <v>14</v>
      </c>
      <c r="F27" s="350">
        <v>8</v>
      </c>
      <c r="G27" s="345">
        <v>8</v>
      </c>
      <c r="H27" s="346">
        <v>0</v>
      </c>
      <c r="I27" s="345">
        <f t="shared" si="3"/>
        <v>1375</v>
      </c>
      <c r="J27" s="345">
        <v>1280</v>
      </c>
      <c r="K27" s="345">
        <v>55</v>
      </c>
      <c r="L27" s="345">
        <v>40</v>
      </c>
      <c r="M27" s="346">
        <v>0</v>
      </c>
    </row>
    <row r="28" spans="1:13" s="337" customFormat="1" ht="30" customHeight="1">
      <c r="A28" s="344" t="s">
        <v>509</v>
      </c>
      <c r="B28" s="347">
        <v>2016</v>
      </c>
      <c r="C28" s="366">
        <f t="shared" si="2"/>
        <v>340</v>
      </c>
      <c r="D28" s="345">
        <v>305</v>
      </c>
      <c r="E28" s="350">
        <v>19</v>
      </c>
      <c r="F28" s="350">
        <v>12</v>
      </c>
      <c r="G28" s="345">
        <v>4</v>
      </c>
      <c r="H28" s="346">
        <v>0</v>
      </c>
      <c r="I28" s="345">
        <f t="shared" si="3"/>
        <v>1404</v>
      </c>
      <c r="J28" s="345">
        <v>1260</v>
      </c>
      <c r="K28" s="345">
        <v>124</v>
      </c>
      <c r="L28" s="345">
        <v>20</v>
      </c>
      <c r="M28" s="346">
        <v>0</v>
      </c>
    </row>
    <row r="29" spans="1:13" s="337" customFormat="1" ht="30" customHeight="1">
      <c r="A29" s="344" t="s">
        <v>523</v>
      </c>
      <c r="B29" s="347">
        <v>2017</v>
      </c>
      <c r="C29" s="366">
        <f t="shared" si="2"/>
        <v>341</v>
      </c>
      <c r="D29" s="345">
        <v>308</v>
      </c>
      <c r="E29" s="350">
        <v>19</v>
      </c>
      <c r="F29" s="350">
        <v>10</v>
      </c>
      <c r="G29" s="345">
        <v>4</v>
      </c>
      <c r="H29" s="346">
        <v>0</v>
      </c>
      <c r="I29" s="345">
        <f t="shared" si="3"/>
        <v>1403</v>
      </c>
      <c r="J29" s="345">
        <v>1263</v>
      </c>
      <c r="K29" s="345">
        <v>120</v>
      </c>
      <c r="L29" s="345">
        <v>20</v>
      </c>
      <c r="M29" s="346">
        <v>0</v>
      </c>
    </row>
    <row r="30" spans="1:13" s="337" customFormat="1" ht="30" customHeight="1">
      <c r="A30" s="344" t="s">
        <v>528</v>
      </c>
      <c r="B30" s="347">
        <v>2018</v>
      </c>
      <c r="C30" s="366">
        <f>SUM(D30:H30)</f>
        <v>348</v>
      </c>
      <c r="D30" s="345">
        <v>316</v>
      </c>
      <c r="E30" s="350">
        <v>17</v>
      </c>
      <c r="F30" s="350">
        <v>12</v>
      </c>
      <c r="G30" s="345">
        <v>3</v>
      </c>
      <c r="H30" s="346">
        <v>0</v>
      </c>
      <c r="I30" s="345">
        <f>SUM(J30:M30)</f>
        <v>1406</v>
      </c>
      <c r="J30" s="345">
        <v>1270</v>
      </c>
      <c r="K30" s="345">
        <v>118</v>
      </c>
      <c r="L30" s="345">
        <v>18</v>
      </c>
      <c r="M30" s="346">
        <v>0</v>
      </c>
    </row>
    <row r="31" spans="1:13" s="337" customFormat="1" ht="30" customHeight="1">
      <c r="A31" s="344" t="s">
        <v>533</v>
      </c>
      <c r="B31" s="347">
        <v>2019</v>
      </c>
      <c r="C31" s="366">
        <f>SUM(D31:H31)</f>
        <v>348</v>
      </c>
      <c r="D31" s="345">
        <v>317</v>
      </c>
      <c r="E31" s="350">
        <v>18</v>
      </c>
      <c r="F31" s="350">
        <v>11</v>
      </c>
      <c r="G31" s="345">
        <v>2</v>
      </c>
      <c r="H31" s="346">
        <v>0</v>
      </c>
      <c r="I31" s="345">
        <f>SUM(J31:M31)</f>
        <v>1405</v>
      </c>
      <c r="J31" s="345">
        <v>1270</v>
      </c>
      <c r="K31" s="345">
        <v>118</v>
      </c>
      <c r="L31" s="345">
        <v>17</v>
      </c>
      <c r="M31" s="346">
        <v>0</v>
      </c>
    </row>
    <row r="32" spans="1:13" s="337" customFormat="1" ht="21" customHeight="1" thickBot="1">
      <c r="A32" s="419" t="s">
        <v>538</v>
      </c>
      <c r="B32" s="420">
        <v>2020</v>
      </c>
      <c r="C32" s="421">
        <v>372</v>
      </c>
      <c r="D32" s="422">
        <v>326</v>
      </c>
      <c r="E32" s="423">
        <v>23</v>
      </c>
      <c r="F32" s="423">
        <v>15</v>
      </c>
      <c r="G32" s="422">
        <v>8</v>
      </c>
      <c r="H32" s="424">
        <v>0</v>
      </c>
      <c r="I32" s="422">
        <v>1440</v>
      </c>
      <c r="J32" s="422">
        <v>1290</v>
      </c>
      <c r="K32" s="422">
        <v>126</v>
      </c>
      <c r="L32" s="422">
        <v>24</v>
      </c>
      <c r="M32" s="424">
        <v>0</v>
      </c>
    </row>
    <row r="33" spans="1:13" s="353" customFormat="1" ht="21.75" customHeight="1">
      <c r="A33" s="351" t="s">
        <v>413</v>
      </c>
      <c r="B33" s="351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</row>
    <row r="34" spans="1:13" s="353" customFormat="1" ht="21.75" customHeight="1">
      <c r="A34" s="351"/>
      <c r="B34" s="351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</row>
    <row r="35" spans="1:13" s="337" customFormat="1" ht="19.5" customHeight="1">
      <c r="A35" s="353"/>
      <c r="B35" s="353"/>
      <c r="M35" s="354"/>
    </row>
    <row r="36" spans="1:13" s="356" customFormat="1" ht="12.75" customHeight="1">
      <c r="A36" s="355"/>
      <c r="B36" s="355"/>
      <c r="M36" s="357"/>
    </row>
    <row r="37" spans="1:13" s="337" customFormat="1" ht="12.75" customHeight="1">
      <c r="A37" s="355"/>
      <c r="B37" s="355"/>
      <c r="M37" s="329"/>
    </row>
    <row r="38" s="337" customFormat="1" ht="19.5" customHeight="1">
      <c r="M38" s="329"/>
    </row>
    <row r="39" s="337" customFormat="1" ht="19.5" customHeight="1">
      <c r="M39" s="329"/>
    </row>
  </sheetData>
  <sheetProtection/>
  <mergeCells count="14">
    <mergeCell ref="A1:C1"/>
    <mergeCell ref="E6:F6"/>
    <mergeCell ref="E7:F7"/>
    <mergeCell ref="C6:C8"/>
    <mergeCell ref="D6:D8"/>
    <mergeCell ref="A9:B9"/>
    <mergeCell ref="A5:B8"/>
    <mergeCell ref="K6:K8"/>
    <mergeCell ref="L6:L8"/>
    <mergeCell ref="M6:M8"/>
    <mergeCell ref="G6:G8"/>
    <mergeCell ref="H6:H8"/>
    <mergeCell ref="I6:I8"/>
    <mergeCell ref="J6:J8"/>
  </mergeCells>
  <printOptions horizontalCentered="1"/>
  <pageMargins left="0.7874015748031497" right="0.7874015748031497" top="0.5905511811023623" bottom="0.31496062992125984" header="0.5118110236220472" footer="0.35433070866141736"/>
  <pageSetup horizontalDpi="300" verticalDpi="30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zoomScalePageLayoutView="0" workbookViewId="0" topLeftCell="A43">
      <selection activeCell="D67" sqref="D67"/>
    </sheetView>
  </sheetViews>
  <sheetFormatPr defaultColWidth="9.00390625" defaultRowHeight="15.75"/>
  <cols>
    <col min="1" max="1" width="7.50390625" style="19" customWidth="1"/>
    <col min="2" max="2" width="6.75390625" style="19" customWidth="1"/>
    <col min="3" max="3" width="8.625" style="19" customWidth="1"/>
    <col min="4" max="4" width="11.00390625" style="19" customWidth="1"/>
    <col min="5" max="5" width="8.625" style="19" customWidth="1"/>
    <col min="6" max="6" width="10.375" style="19" customWidth="1"/>
    <col min="7" max="7" width="8.625" style="19" customWidth="1"/>
    <col min="8" max="8" width="10.125" style="19" customWidth="1"/>
    <col min="9" max="9" width="8.625" style="19" customWidth="1"/>
    <col min="10" max="10" width="8.125" style="19" customWidth="1"/>
    <col min="11" max="11" width="8.625" style="19" customWidth="1"/>
    <col min="12" max="12" width="8.125" style="19" customWidth="1"/>
    <col min="13" max="13" width="8.625" style="19" customWidth="1"/>
    <col min="14" max="14" width="8.125" style="63" customWidth="1"/>
    <col min="15" max="15" width="8.625" style="19" customWidth="1"/>
    <col min="16" max="16" width="8.00390625" style="64" customWidth="1"/>
    <col min="17" max="17" width="8.625" style="19" customWidth="1"/>
    <col min="18" max="18" width="7.875" style="19" customWidth="1"/>
    <col min="19" max="19" width="8.00390625" style="19" customWidth="1"/>
    <col min="20" max="16384" width="9.00390625" style="19" customWidth="1"/>
  </cols>
  <sheetData>
    <row r="1" spans="1:19" s="30" customFormat="1" ht="19.5" customHeight="1">
      <c r="A1" s="472" t="s">
        <v>461</v>
      </c>
      <c r="B1" s="514"/>
      <c r="C1" s="10"/>
      <c r="G1" s="44"/>
      <c r="H1" s="472"/>
      <c r="I1" s="514"/>
      <c r="M1" s="41"/>
      <c r="N1" s="45"/>
      <c r="O1" s="41"/>
      <c r="P1" s="46"/>
      <c r="Q1" s="41"/>
      <c r="R1" s="472" t="s">
        <v>462</v>
      </c>
      <c r="S1" s="472"/>
    </row>
    <row r="2" spans="3:19" s="30" customFormat="1" ht="27" customHeight="1">
      <c r="C2" s="177" t="s">
        <v>108</v>
      </c>
      <c r="D2" s="31"/>
      <c r="E2" s="31"/>
      <c r="F2" s="31"/>
      <c r="G2" s="31"/>
      <c r="H2" s="31"/>
      <c r="I2" s="177"/>
      <c r="J2" s="177" t="s">
        <v>505</v>
      </c>
      <c r="K2" s="177"/>
      <c r="L2" s="177"/>
      <c r="M2" s="178"/>
      <c r="N2" s="179"/>
      <c r="O2" s="178"/>
      <c r="P2" s="180"/>
      <c r="Q2" s="178"/>
      <c r="R2" s="31"/>
      <c r="S2" s="47"/>
    </row>
    <row r="3" spans="1:19" s="30" customFormat="1" ht="15.75" customHeight="1">
      <c r="A3" s="30" t="s">
        <v>103</v>
      </c>
      <c r="M3" s="41"/>
      <c r="N3" s="45"/>
      <c r="O3" s="41"/>
      <c r="P3" s="46"/>
      <c r="Q3" s="41"/>
      <c r="S3" s="173" t="s">
        <v>105</v>
      </c>
    </row>
    <row r="4" spans="1:19" s="30" customFormat="1" ht="15.75" customHeight="1" thickBot="1">
      <c r="A4" s="48" t="s">
        <v>104</v>
      </c>
      <c r="B4" s="48"/>
      <c r="G4" s="1"/>
      <c r="K4" s="48"/>
      <c r="M4" s="41"/>
      <c r="N4" s="45"/>
      <c r="O4" s="41"/>
      <c r="P4" s="46"/>
      <c r="Q4" s="41"/>
      <c r="R4" s="48"/>
      <c r="S4" s="174" t="s">
        <v>106</v>
      </c>
    </row>
    <row r="5" spans="1:19" s="30" customFormat="1" ht="15.75" customHeight="1">
      <c r="A5" s="499" t="s">
        <v>51</v>
      </c>
      <c r="B5" s="500"/>
      <c r="C5" s="503" t="s">
        <v>87</v>
      </c>
      <c r="D5" s="508" t="s">
        <v>78</v>
      </c>
      <c r="E5" s="503"/>
      <c r="F5" s="169" t="s">
        <v>6</v>
      </c>
      <c r="G5" s="170"/>
      <c r="H5" s="170"/>
      <c r="I5" s="170"/>
      <c r="J5" s="170"/>
      <c r="K5" s="170" t="s">
        <v>7</v>
      </c>
      <c r="L5" s="170"/>
      <c r="M5" s="161" t="s">
        <v>102</v>
      </c>
      <c r="N5" s="171"/>
      <c r="O5" s="39"/>
      <c r="P5" s="172"/>
      <c r="Q5" s="40"/>
      <c r="R5" s="519" t="s">
        <v>8</v>
      </c>
      <c r="S5" s="520"/>
    </row>
    <row r="6" spans="1:19" s="30" customFormat="1" ht="15.75" customHeight="1">
      <c r="A6" s="501"/>
      <c r="B6" s="502"/>
      <c r="C6" s="504"/>
      <c r="D6" s="509"/>
      <c r="E6" s="510"/>
      <c r="F6" s="509" t="s">
        <v>89</v>
      </c>
      <c r="G6" s="510"/>
      <c r="H6" s="511" t="s">
        <v>90</v>
      </c>
      <c r="I6" s="506"/>
      <c r="J6" s="505" t="s">
        <v>91</v>
      </c>
      <c r="K6" s="506"/>
      <c r="L6" s="513" t="s">
        <v>92</v>
      </c>
      <c r="M6" s="510"/>
      <c r="N6" s="523" t="s">
        <v>94</v>
      </c>
      <c r="O6" s="524"/>
      <c r="P6" s="525" t="s">
        <v>93</v>
      </c>
      <c r="Q6" s="526"/>
      <c r="R6" s="521"/>
      <c r="S6" s="522"/>
    </row>
    <row r="7" spans="1:19" s="30" customFormat="1" ht="26.25" customHeight="1">
      <c r="A7" s="501"/>
      <c r="B7" s="502"/>
      <c r="C7" s="504"/>
      <c r="D7" s="163" t="s">
        <v>79</v>
      </c>
      <c r="E7" s="51"/>
      <c r="F7" s="497" t="s">
        <v>95</v>
      </c>
      <c r="G7" s="498"/>
      <c r="H7" s="497" t="s">
        <v>96</v>
      </c>
      <c r="I7" s="498"/>
      <c r="J7" s="507" t="s">
        <v>97</v>
      </c>
      <c r="K7" s="498"/>
      <c r="L7" s="497" t="s">
        <v>98</v>
      </c>
      <c r="M7" s="498"/>
      <c r="N7" s="515" t="s">
        <v>99</v>
      </c>
      <c r="O7" s="516"/>
      <c r="P7" s="527" t="s">
        <v>100</v>
      </c>
      <c r="Q7" s="528"/>
      <c r="R7" s="497" t="s">
        <v>101</v>
      </c>
      <c r="S7" s="512"/>
    </row>
    <row r="8" spans="1:19" s="30" customFormat="1" ht="15" customHeight="1">
      <c r="A8" s="501"/>
      <c r="B8" s="502"/>
      <c r="C8" s="504"/>
      <c r="D8" s="164" t="s">
        <v>80</v>
      </c>
      <c r="E8" s="162" t="s">
        <v>81</v>
      </c>
      <c r="F8" s="164" t="s">
        <v>82</v>
      </c>
      <c r="G8" s="162" t="s">
        <v>81</v>
      </c>
      <c r="H8" s="164" t="s">
        <v>82</v>
      </c>
      <c r="I8" s="162" t="s">
        <v>83</v>
      </c>
      <c r="J8" s="175" t="s">
        <v>82</v>
      </c>
      <c r="K8" s="34" t="s">
        <v>83</v>
      </c>
      <c r="L8" s="164" t="s">
        <v>82</v>
      </c>
      <c r="M8" s="160" t="s">
        <v>84</v>
      </c>
      <c r="N8" s="166" t="s">
        <v>82</v>
      </c>
      <c r="O8" s="160" t="s">
        <v>84</v>
      </c>
      <c r="P8" s="165" t="s">
        <v>82</v>
      </c>
      <c r="Q8" s="160" t="s">
        <v>84</v>
      </c>
      <c r="R8" s="164" t="s">
        <v>82</v>
      </c>
      <c r="S8" s="49" t="s">
        <v>84</v>
      </c>
    </row>
    <row r="9" spans="1:19" s="30" customFormat="1" ht="24" customHeight="1" thickBot="1">
      <c r="A9" s="517" t="s">
        <v>107</v>
      </c>
      <c r="B9" s="518"/>
      <c r="C9" s="156" t="s">
        <v>88</v>
      </c>
      <c r="D9" s="157" t="s">
        <v>85</v>
      </c>
      <c r="E9" s="156" t="s">
        <v>86</v>
      </c>
      <c r="F9" s="157" t="s">
        <v>85</v>
      </c>
      <c r="G9" s="156" t="s">
        <v>86</v>
      </c>
      <c r="H9" s="176" t="s">
        <v>85</v>
      </c>
      <c r="I9" s="156" t="s">
        <v>86</v>
      </c>
      <c r="J9" s="157" t="s">
        <v>85</v>
      </c>
      <c r="K9" s="156" t="s">
        <v>86</v>
      </c>
      <c r="L9" s="157" t="s">
        <v>85</v>
      </c>
      <c r="M9" s="156" t="s">
        <v>86</v>
      </c>
      <c r="N9" s="157" t="s">
        <v>85</v>
      </c>
      <c r="O9" s="156" t="s">
        <v>86</v>
      </c>
      <c r="P9" s="157" t="s">
        <v>85</v>
      </c>
      <c r="Q9" s="156" t="s">
        <v>86</v>
      </c>
      <c r="R9" s="157" t="s">
        <v>85</v>
      </c>
      <c r="S9" s="168" t="s">
        <v>86</v>
      </c>
    </row>
    <row r="10" spans="1:19" s="30" customFormat="1" ht="16.5" customHeight="1" hidden="1">
      <c r="A10" s="167"/>
      <c r="B10" s="17"/>
      <c r="C10" s="34" t="s">
        <v>9</v>
      </c>
      <c r="D10" s="35">
        <f>SUM(D11:D12)</f>
        <v>0</v>
      </c>
      <c r="E10" s="35">
        <f aca="true" t="shared" si="0" ref="E10:S10">SUM(E11:E12)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</row>
    <row r="11" spans="1:19" s="30" customFormat="1" ht="16.5" customHeight="1" hidden="1">
      <c r="A11" s="295" t="s">
        <v>260</v>
      </c>
      <c r="B11" s="159">
        <v>1996</v>
      </c>
      <c r="C11" s="34" t="s">
        <v>10</v>
      </c>
      <c r="D11" s="35">
        <f>SUM(F11,R11)</f>
        <v>0</v>
      </c>
      <c r="E11" s="35">
        <f>SUM(G11,S11)</f>
        <v>0</v>
      </c>
      <c r="F11" s="35">
        <f>SUM(H11,J11,L11,N11,P11)</f>
        <v>0</v>
      </c>
      <c r="G11" s="35">
        <f>SUM(I11,K11,M11,O11,Q11)</f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2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spans="1:19" s="30" customFormat="1" ht="16.5" customHeight="1" hidden="1">
      <c r="A12" s="53"/>
      <c r="B12" s="34"/>
      <c r="C12" s="34" t="s">
        <v>11</v>
      </c>
      <c r="D12" s="35">
        <f aca="true" t="shared" si="1" ref="D12:D32">SUM(F12,R12)</f>
        <v>0</v>
      </c>
      <c r="E12" s="35">
        <f aca="true" t="shared" si="2" ref="E12:E32">SUM(G12,S12)</f>
        <v>0</v>
      </c>
      <c r="F12" s="35">
        <f aca="true" t="shared" si="3" ref="F12:F32">SUM(H12,J12,L12,N12,P12)</f>
        <v>0</v>
      </c>
      <c r="G12" s="35">
        <f aca="true" t="shared" si="4" ref="G12:G32">SUM(I12,K12,M12,O12,Q12)</f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52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s="30" customFormat="1" ht="16.5" customHeight="1" hidden="1">
      <c r="A13" s="20"/>
      <c r="B13" s="17"/>
      <c r="C13" s="34" t="s">
        <v>9</v>
      </c>
      <c r="D13" s="35">
        <f>SUM(D14:D15)</f>
        <v>2.8899999999999997</v>
      </c>
      <c r="E13" s="35">
        <f aca="true" t="shared" si="5" ref="E13:S13">SUM(E14:E15)</f>
        <v>14</v>
      </c>
      <c r="F13" s="35">
        <f t="shared" si="5"/>
        <v>2.8899999999999997</v>
      </c>
      <c r="G13" s="35">
        <f t="shared" si="5"/>
        <v>14</v>
      </c>
      <c r="H13" s="35">
        <f t="shared" si="5"/>
        <v>2.8899999999999997</v>
      </c>
      <c r="I13" s="35">
        <f t="shared" si="5"/>
        <v>14</v>
      </c>
      <c r="J13" s="35">
        <f t="shared" si="5"/>
        <v>0</v>
      </c>
      <c r="K13" s="35">
        <f t="shared" si="5"/>
        <v>0</v>
      </c>
      <c r="L13" s="35">
        <f t="shared" si="5"/>
        <v>0</v>
      </c>
      <c r="M13" s="35">
        <f t="shared" si="5"/>
        <v>0</v>
      </c>
      <c r="N13" s="35">
        <f t="shared" si="5"/>
        <v>0</v>
      </c>
      <c r="O13" s="35">
        <f t="shared" si="5"/>
        <v>0</v>
      </c>
      <c r="P13" s="35">
        <f t="shared" si="5"/>
        <v>0</v>
      </c>
      <c r="Q13" s="35">
        <f t="shared" si="5"/>
        <v>0</v>
      </c>
      <c r="R13" s="35">
        <f t="shared" si="5"/>
        <v>0</v>
      </c>
      <c r="S13" s="35">
        <f t="shared" si="5"/>
        <v>0</v>
      </c>
    </row>
    <row r="14" spans="1:19" s="30" customFormat="1" ht="16.5" customHeight="1" hidden="1">
      <c r="A14" s="295" t="s">
        <v>261</v>
      </c>
      <c r="B14" s="159">
        <v>1997</v>
      </c>
      <c r="C14" s="34" t="s">
        <v>10</v>
      </c>
      <c r="D14" s="35">
        <f t="shared" si="1"/>
        <v>1.75</v>
      </c>
      <c r="E14" s="35">
        <f t="shared" si="2"/>
        <v>9</v>
      </c>
      <c r="F14" s="35">
        <f t="shared" si="3"/>
        <v>1.75</v>
      </c>
      <c r="G14" s="35">
        <f t="shared" si="4"/>
        <v>9</v>
      </c>
      <c r="H14" s="35">
        <v>1.75</v>
      </c>
      <c r="I14" s="35">
        <v>9</v>
      </c>
      <c r="J14" s="35">
        <v>0</v>
      </c>
      <c r="K14" s="35">
        <v>0</v>
      </c>
      <c r="L14" s="35">
        <v>0</v>
      </c>
      <c r="M14" s="35">
        <v>0</v>
      </c>
      <c r="N14" s="52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</row>
    <row r="15" spans="1:19" s="30" customFormat="1" ht="16.5" customHeight="1" hidden="1">
      <c r="A15" s="53"/>
      <c r="B15" s="34"/>
      <c r="C15" s="34" t="s">
        <v>11</v>
      </c>
      <c r="D15" s="35">
        <f t="shared" si="1"/>
        <v>1.14</v>
      </c>
      <c r="E15" s="35">
        <f t="shared" si="2"/>
        <v>5</v>
      </c>
      <c r="F15" s="35">
        <f t="shared" si="3"/>
        <v>1.14</v>
      </c>
      <c r="G15" s="35">
        <f t="shared" si="4"/>
        <v>5</v>
      </c>
      <c r="H15" s="35">
        <v>1.14</v>
      </c>
      <c r="I15" s="35">
        <v>5</v>
      </c>
      <c r="J15" s="35">
        <v>0</v>
      </c>
      <c r="K15" s="35">
        <v>0</v>
      </c>
      <c r="L15" s="35">
        <v>0</v>
      </c>
      <c r="M15" s="35">
        <v>0</v>
      </c>
      <c r="N15" s="52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s="30" customFormat="1" ht="16.5" customHeight="1" hidden="1">
      <c r="A16" s="20"/>
      <c r="B16" s="17"/>
      <c r="C16" s="34" t="s">
        <v>9</v>
      </c>
      <c r="D16" s="35">
        <f>SUM(D17:D18)</f>
        <v>0.59</v>
      </c>
      <c r="E16" s="35">
        <f aca="true" t="shared" si="6" ref="E16:S16">SUM(E17:E18)</f>
        <v>3</v>
      </c>
      <c r="F16" s="35">
        <f t="shared" si="6"/>
        <v>0.59</v>
      </c>
      <c r="G16" s="35">
        <f t="shared" si="6"/>
        <v>3</v>
      </c>
      <c r="H16" s="35">
        <f t="shared" si="6"/>
        <v>0.59</v>
      </c>
      <c r="I16" s="35">
        <f t="shared" si="6"/>
        <v>3</v>
      </c>
      <c r="J16" s="35">
        <f t="shared" si="6"/>
        <v>0</v>
      </c>
      <c r="K16" s="35">
        <f t="shared" si="6"/>
        <v>0</v>
      </c>
      <c r="L16" s="35">
        <f t="shared" si="6"/>
        <v>0</v>
      </c>
      <c r="M16" s="35">
        <f t="shared" si="6"/>
        <v>0</v>
      </c>
      <c r="N16" s="35">
        <f t="shared" si="6"/>
        <v>0</v>
      </c>
      <c r="O16" s="35">
        <f t="shared" si="6"/>
        <v>0</v>
      </c>
      <c r="P16" s="35">
        <f t="shared" si="6"/>
        <v>0</v>
      </c>
      <c r="Q16" s="35">
        <f t="shared" si="6"/>
        <v>0</v>
      </c>
      <c r="R16" s="35">
        <f t="shared" si="6"/>
        <v>0</v>
      </c>
      <c r="S16" s="35">
        <f t="shared" si="6"/>
        <v>0</v>
      </c>
    </row>
    <row r="17" spans="1:19" s="30" customFormat="1" ht="16.5" customHeight="1" hidden="1">
      <c r="A17" s="295" t="s">
        <v>262</v>
      </c>
      <c r="B17" s="159">
        <v>1998</v>
      </c>
      <c r="C17" s="34" t="s">
        <v>10</v>
      </c>
      <c r="D17" s="35">
        <f t="shared" si="1"/>
        <v>0.59</v>
      </c>
      <c r="E17" s="35">
        <f t="shared" si="2"/>
        <v>3</v>
      </c>
      <c r="F17" s="35">
        <f t="shared" si="3"/>
        <v>0.59</v>
      </c>
      <c r="G17" s="35">
        <f t="shared" si="4"/>
        <v>3</v>
      </c>
      <c r="H17" s="35">
        <v>0.59</v>
      </c>
      <c r="I17" s="35">
        <v>3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</row>
    <row r="18" spans="1:19" s="30" customFormat="1" ht="16.5" customHeight="1" hidden="1">
      <c r="A18" s="53"/>
      <c r="B18" s="53"/>
      <c r="C18" s="54" t="s">
        <v>11</v>
      </c>
      <c r="D18" s="35">
        <f t="shared" si="1"/>
        <v>0</v>
      </c>
      <c r="E18" s="35">
        <f t="shared" si="2"/>
        <v>0</v>
      </c>
      <c r="F18" s="35">
        <f t="shared" si="3"/>
        <v>0</v>
      </c>
      <c r="G18" s="35">
        <f t="shared" si="4"/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spans="1:19" s="30" customFormat="1" ht="16.5" customHeight="1" hidden="1">
      <c r="A19" s="20"/>
      <c r="B19" s="17"/>
      <c r="C19" s="34" t="s">
        <v>9</v>
      </c>
      <c r="D19" s="35">
        <f>SUM(D20:D21)</f>
        <v>4.66</v>
      </c>
      <c r="E19" s="35">
        <f aca="true" t="shared" si="7" ref="E19:S19">SUM(E20:E21)</f>
        <v>19</v>
      </c>
      <c r="F19" s="35">
        <f t="shared" si="7"/>
        <v>3.26</v>
      </c>
      <c r="G19" s="35">
        <f t="shared" si="7"/>
        <v>15</v>
      </c>
      <c r="H19" s="35">
        <f t="shared" si="7"/>
        <v>3.26</v>
      </c>
      <c r="I19" s="35">
        <f t="shared" si="7"/>
        <v>15</v>
      </c>
      <c r="J19" s="35">
        <f t="shared" si="7"/>
        <v>0</v>
      </c>
      <c r="K19" s="35">
        <f t="shared" si="7"/>
        <v>0</v>
      </c>
      <c r="L19" s="35">
        <f t="shared" si="7"/>
        <v>0</v>
      </c>
      <c r="M19" s="35">
        <f t="shared" si="7"/>
        <v>0</v>
      </c>
      <c r="N19" s="35">
        <f t="shared" si="7"/>
        <v>0</v>
      </c>
      <c r="O19" s="35">
        <f t="shared" si="7"/>
        <v>0</v>
      </c>
      <c r="P19" s="35">
        <f t="shared" si="7"/>
        <v>0</v>
      </c>
      <c r="Q19" s="35">
        <f t="shared" si="7"/>
        <v>0</v>
      </c>
      <c r="R19" s="35">
        <f t="shared" si="7"/>
        <v>1.4</v>
      </c>
      <c r="S19" s="35">
        <f t="shared" si="7"/>
        <v>4</v>
      </c>
    </row>
    <row r="20" spans="1:19" s="30" customFormat="1" ht="16.5" customHeight="1" hidden="1">
      <c r="A20" s="295" t="s">
        <v>263</v>
      </c>
      <c r="B20" s="159">
        <v>1999</v>
      </c>
      <c r="C20" s="34" t="s">
        <v>10</v>
      </c>
      <c r="D20" s="35">
        <f t="shared" si="1"/>
        <v>1.26</v>
      </c>
      <c r="E20" s="35">
        <f t="shared" si="2"/>
        <v>6</v>
      </c>
      <c r="F20" s="35">
        <f t="shared" si="3"/>
        <v>1.26</v>
      </c>
      <c r="G20" s="35">
        <f t="shared" si="4"/>
        <v>6</v>
      </c>
      <c r="H20" s="35">
        <v>1.26</v>
      </c>
      <c r="I20" s="35">
        <v>6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19" s="55" customFormat="1" ht="16.5" customHeight="1" hidden="1">
      <c r="A21" s="53"/>
      <c r="B21" s="53"/>
      <c r="C21" s="54" t="s">
        <v>11</v>
      </c>
      <c r="D21" s="35">
        <f t="shared" si="1"/>
        <v>3.4</v>
      </c>
      <c r="E21" s="35">
        <f t="shared" si="2"/>
        <v>13</v>
      </c>
      <c r="F21" s="35">
        <f t="shared" si="3"/>
        <v>2</v>
      </c>
      <c r="G21" s="35">
        <f t="shared" si="4"/>
        <v>9</v>
      </c>
      <c r="H21" s="35">
        <v>2</v>
      </c>
      <c r="I21" s="35">
        <v>9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1.4</v>
      </c>
      <c r="S21" s="35">
        <v>4</v>
      </c>
    </row>
    <row r="22" spans="1:19" s="30" customFormat="1" ht="16.5" customHeight="1" hidden="1">
      <c r="A22" s="20"/>
      <c r="B22" s="17"/>
      <c r="C22" s="34" t="s">
        <v>9</v>
      </c>
      <c r="D22" s="35">
        <f>SUM(D23:D24)</f>
        <v>4.6</v>
      </c>
      <c r="E22" s="35">
        <f aca="true" t="shared" si="8" ref="E22:S22">SUM(E23:E24)</f>
        <v>24</v>
      </c>
      <c r="F22" s="35">
        <f t="shared" si="8"/>
        <v>4.6</v>
      </c>
      <c r="G22" s="35">
        <f t="shared" si="8"/>
        <v>24</v>
      </c>
      <c r="H22" s="35">
        <f t="shared" si="8"/>
        <v>4</v>
      </c>
      <c r="I22" s="35">
        <f t="shared" si="8"/>
        <v>21</v>
      </c>
      <c r="J22" s="35">
        <f t="shared" si="8"/>
        <v>0.6</v>
      </c>
      <c r="K22" s="35">
        <f t="shared" si="8"/>
        <v>3</v>
      </c>
      <c r="L22" s="35">
        <f t="shared" si="8"/>
        <v>0</v>
      </c>
      <c r="M22" s="35">
        <f t="shared" si="8"/>
        <v>0</v>
      </c>
      <c r="N22" s="35">
        <f t="shared" si="8"/>
        <v>0</v>
      </c>
      <c r="O22" s="35">
        <f t="shared" si="8"/>
        <v>0</v>
      </c>
      <c r="P22" s="35">
        <f t="shared" si="8"/>
        <v>0</v>
      </c>
      <c r="Q22" s="35">
        <f t="shared" si="8"/>
        <v>0</v>
      </c>
      <c r="R22" s="35">
        <f t="shared" si="8"/>
        <v>0</v>
      </c>
      <c r="S22" s="35">
        <f t="shared" si="8"/>
        <v>0</v>
      </c>
    </row>
    <row r="23" spans="1:19" s="30" customFormat="1" ht="16.5" customHeight="1" hidden="1">
      <c r="A23" s="295" t="s">
        <v>264</v>
      </c>
      <c r="B23" s="159">
        <v>2000</v>
      </c>
      <c r="C23" s="34" t="s">
        <v>10</v>
      </c>
      <c r="D23" s="35">
        <f t="shared" si="1"/>
        <v>1.2</v>
      </c>
      <c r="E23" s="35">
        <f t="shared" si="2"/>
        <v>7</v>
      </c>
      <c r="F23" s="35">
        <f t="shared" si="3"/>
        <v>1.2</v>
      </c>
      <c r="G23" s="35">
        <f t="shared" si="4"/>
        <v>7</v>
      </c>
      <c r="H23" s="35">
        <v>1.2</v>
      </c>
      <c r="I23" s="35">
        <v>7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20" s="30" customFormat="1" ht="16.5" customHeight="1" hidden="1">
      <c r="A24" s="53"/>
      <c r="B24" s="53"/>
      <c r="C24" s="54" t="s">
        <v>11</v>
      </c>
      <c r="D24" s="35">
        <f t="shared" si="1"/>
        <v>3.4</v>
      </c>
      <c r="E24" s="35">
        <f t="shared" si="2"/>
        <v>17</v>
      </c>
      <c r="F24" s="35">
        <f t="shared" si="3"/>
        <v>3.4</v>
      </c>
      <c r="G24" s="35">
        <f t="shared" si="4"/>
        <v>17</v>
      </c>
      <c r="H24" s="35">
        <v>2.8</v>
      </c>
      <c r="I24" s="35">
        <v>14</v>
      </c>
      <c r="J24" s="35">
        <v>0.6</v>
      </c>
      <c r="K24" s="35">
        <v>3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55"/>
    </row>
    <row r="25" spans="1:20" s="30" customFormat="1" ht="7.5" customHeight="1">
      <c r="A25" s="53"/>
      <c r="B25" s="34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55"/>
    </row>
    <row r="26" spans="1:19" s="30" customFormat="1" ht="16.5" customHeight="1">
      <c r="A26" s="20"/>
      <c r="B26" s="17"/>
      <c r="C26" s="34" t="s">
        <v>9</v>
      </c>
      <c r="D26" s="35">
        <f>SUM(D27:D28)</f>
        <v>1.47</v>
      </c>
      <c r="E26" s="35">
        <f aca="true" t="shared" si="9" ref="E26:S26">SUM(E27:E28)</f>
        <v>7</v>
      </c>
      <c r="F26" s="35">
        <f t="shared" si="9"/>
        <v>1.47</v>
      </c>
      <c r="G26" s="35">
        <f t="shared" si="9"/>
        <v>7</v>
      </c>
      <c r="H26" s="35">
        <f t="shared" si="9"/>
        <v>1.47</v>
      </c>
      <c r="I26" s="35">
        <f t="shared" si="9"/>
        <v>7</v>
      </c>
      <c r="J26" s="35">
        <f t="shared" si="9"/>
        <v>0</v>
      </c>
      <c r="K26" s="35">
        <f t="shared" si="9"/>
        <v>0</v>
      </c>
      <c r="L26" s="35">
        <f t="shared" si="9"/>
        <v>0</v>
      </c>
      <c r="M26" s="35">
        <f t="shared" si="9"/>
        <v>0</v>
      </c>
      <c r="N26" s="35">
        <f t="shared" si="9"/>
        <v>0</v>
      </c>
      <c r="O26" s="35">
        <f t="shared" si="9"/>
        <v>0</v>
      </c>
      <c r="P26" s="35">
        <f t="shared" si="9"/>
        <v>0</v>
      </c>
      <c r="Q26" s="35">
        <f t="shared" si="9"/>
        <v>0</v>
      </c>
      <c r="R26" s="35">
        <f t="shared" si="9"/>
        <v>0</v>
      </c>
      <c r="S26" s="35">
        <f t="shared" si="9"/>
        <v>0</v>
      </c>
    </row>
    <row r="27" spans="1:19" s="30" customFormat="1" ht="16.5" customHeight="1">
      <c r="A27" s="295" t="s">
        <v>265</v>
      </c>
      <c r="B27" s="159">
        <v>2001</v>
      </c>
      <c r="C27" s="34" t="s">
        <v>10</v>
      </c>
      <c r="D27" s="35">
        <f t="shared" si="1"/>
        <v>1.47</v>
      </c>
      <c r="E27" s="35">
        <f t="shared" si="2"/>
        <v>7</v>
      </c>
      <c r="F27" s="35">
        <f t="shared" si="3"/>
        <v>1.47</v>
      </c>
      <c r="G27" s="35">
        <f t="shared" si="4"/>
        <v>7</v>
      </c>
      <c r="H27" s="35">
        <v>1.47</v>
      </c>
      <c r="I27" s="35">
        <v>7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s="30" customFormat="1" ht="16.5" customHeight="1">
      <c r="A28" s="53"/>
      <c r="B28" s="34"/>
      <c r="C28" s="34" t="s">
        <v>11</v>
      </c>
      <c r="D28" s="35">
        <f t="shared" si="1"/>
        <v>0</v>
      </c>
      <c r="E28" s="35">
        <f t="shared" si="2"/>
        <v>0</v>
      </c>
      <c r="F28" s="35">
        <f t="shared" si="3"/>
        <v>0</v>
      </c>
      <c r="G28" s="35">
        <f t="shared" si="4"/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</row>
    <row r="29" spans="1:19" s="30" customFormat="1" ht="7.5" customHeight="1">
      <c r="A29" s="53"/>
      <c r="B29" s="34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s="30" customFormat="1" ht="16.5" customHeight="1">
      <c r="A30" s="20"/>
      <c r="B30" s="17"/>
      <c r="C30" s="34" t="s">
        <v>9</v>
      </c>
      <c r="D30" s="35">
        <f>SUM(D31:D32)</f>
        <v>0.27</v>
      </c>
      <c r="E30" s="35">
        <f aca="true" t="shared" si="10" ref="E30:S30">SUM(E31:E32)</f>
        <v>1</v>
      </c>
      <c r="F30" s="35">
        <f t="shared" si="10"/>
        <v>0.27</v>
      </c>
      <c r="G30" s="35">
        <f t="shared" si="10"/>
        <v>1</v>
      </c>
      <c r="H30" s="35">
        <f t="shared" si="10"/>
        <v>0.27</v>
      </c>
      <c r="I30" s="35">
        <f t="shared" si="10"/>
        <v>1</v>
      </c>
      <c r="J30" s="35">
        <f t="shared" si="10"/>
        <v>0</v>
      </c>
      <c r="K30" s="35">
        <f t="shared" si="10"/>
        <v>0</v>
      </c>
      <c r="L30" s="35">
        <f t="shared" si="10"/>
        <v>0</v>
      </c>
      <c r="M30" s="35">
        <f t="shared" si="10"/>
        <v>0</v>
      </c>
      <c r="N30" s="35">
        <f t="shared" si="10"/>
        <v>0</v>
      </c>
      <c r="O30" s="35">
        <f t="shared" si="10"/>
        <v>0</v>
      </c>
      <c r="P30" s="35">
        <f t="shared" si="10"/>
        <v>0</v>
      </c>
      <c r="Q30" s="35">
        <f t="shared" si="10"/>
        <v>0</v>
      </c>
      <c r="R30" s="35">
        <f t="shared" si="10"/>
        <v>0</v>
      </c>
      <c r="S30" s="35">
        <f t="shared" si="10"/>
        <v>0</v>
      </c>
    </row>
    <row r="31" spans="1:19" s="30" customFormat="1" ht="16.5" customHeight="1">
      <c r="A31" s="295" t="s">
        <v>266</v>
      </c>
      <c r="B31" s="159">
        <v>2002</v>
      </c>
      <c r="C31" s="34" t="s">
        <v>10</v>
      </c>
      <c r="D31" s="35">
        <f t="shared" si="1"/>
        <v>0</v>
      </c>
      <c r="E31" s="35">
        <f t="shared" si="2"/>
        <v>0</v>
      </c>
      <c r="F31" s="35">
        <f t="shared" si="3"/>
        <v>0</v>
      </c>
      <c r="G31" s="35">
        <f t="shared" si="4"/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52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</row>
    <row r="32" spans="1:19" s="30" customFormat="1" ht="16.5" customHeight="1">
      <c r="A32" s="53"/>
      <c r="B32" s="34"/>
      <c r="C32" s="34" t="s">
        <v>52</v>
      </c>
      <c r="D32" s="35">
        <f t="shared" si="1"/>
        <v>0.27</v>
      </c>
      <c r="E32" s="35">
        <f t="shared" si="2"/>
        <v>1</v>
      </c>
      <c r="F32" s="35">
        <f t="shared" si="3"/>
        <v>0.27</v>
      </c>
      <c r="G32" s="35">
        <f t="shared" si="4"/>
        <v>1</v>
      </c>
      <c r="H32" s="35">
        <v>0.27</v>
      </c>
      <c r="I32" s="35">
        <v>1</v>
      </c>
      <c r="J32" s="35">
        <v>0</v>
      </c>
      <c r="K32" s="35">
        <v>0</v>
      </c>
      <c r="L32" s="35">
        <v>0</v>
      </c>
      <c r="M32" s="35">
        <v>0</v>
      </c>
      <c r="N32" s="52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</row>
    <row r="33" spans="1:19" s="30" customFormat="1" ht="7.5" customHeight="1">
      <c r="A33" s="53"/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52"/>
      <c r="O33" s="35"/>
      <c r="P33" s="35"/>
      <c r="Q33" s="35"/>
      <c r="R33" s="35"/>
      <c r="S33" s="35"/>
    </row>
    <row r="34" spans="1:19" s="30" customFormat="1" ht="16.5" customHeight="1">
      <c r="A34" s="20"/>
      <c r="B34" s="17"/>
      <c r="C34" s="34" t="s">
        <v>9</v>
      </c>
      <c r="D34" s="35">
        <f>SUM(D35:D36)</f>
        <v>0</v>
      </c>
      <c r="E34" s="35">
        <f aca="true" t="shared" si="11" ref="E34:S34">SUM(E35:E36)</f>
        <v>0</v>
      </c>
      <c r="F34" s="35">
        <f t="shared" si="11"/>
        <v>0</v>
      </c>
      <c r="G34" s="35">
        <f t="shared" si="11"/>
        <v>0</v>
      </c>
      <c r="H34" s="35">
        <f t="shared" si="11"/>
        <v>0</v>
      </c>
      <c r="I34" s="35">
        <f t="shared" si="11"/>
        <v>0</v>
      </c>
      <c r="J34" s="35">
        <f t="shared" si="11"/>
        <v>0</v>
      </c>
      <c r="K34" s="35">
        <f t="shared" si="11"/>
        <v>0</v>
      </c>
      <c r="L34" s="35">
        <f t="shared" si="11"/>
        <v>0</v>
      </c>
      <c r="M34" s="35">
        <f t="shared" si="11"/>
        <v>0</v>
      </c>
      <c r="N34" s="35">
        <f t="shared" si="11"/>
        <v>0</v>
      </c>
      <c r="O34" s="35">
        <f t="shared" si="11"/>
        <v>0</v>
      </c>
      <c r="P34" s="35">
        <f t="shared" si="11"/>
        <v>0</v>
      </c>
      <c r="Q34" s="35">
        <f t="shared" si="11"/>
        <v>0</v>
      </c>
      <c r="R34" s="35">
        <f t="shared" si="11"/>
        <v>0</v>
      </c>
      <c r="S34" s="35">
        <f t="shared" si="11"/>
        <v>0</v>
      </c>
    </row>
    <row r="35" spans="1:19" s="30" customFormat="1" ht="16.5" customHeight="1">
      <c r="A35" s="295" t="s">
        <v>267</v>
      </c>
      <c r="B35" s="159">
        <v>2003</v>
      </c>
      <c r="C35" s="34" t="s">
        <v>10</v>
      </c>
      <c r="D35" s="35">
        <f>SUM(F35,R35)</f>
        <v>0</v>
      </c>
      <c r="E35" s="35">
        <f>SUM(G35,S35)</f>
        <v>0</v>
      </c>
      <c r="F35" s="35">
        <f>SUM(H35,J35,L35,N35,P35)</f>
        <v>0</v>
      </c>
      <c r="G35" s="35">
        <f>SUM(I35,K35,M35,O35,Q35)</f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52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</row>
    <row r="36" spans="1:19" s="30" customFormat="1" ht="16.5" customHeight="1">
      <c r="A36" s="53"/>
      <c r="B36" s="34"/>
      <c r="C36" s="34" t="s">
        <v>52</v>
      </c>
      <c r="D36" s="35">
        <f>SUM(F36,R36)</f>
        <v>0</v>
      </c>
      <c r="E36" s="35">
        <f>SUM(G36,S36)</f>
        <v>0</v>
      </c>
      <c r="F36" s="35">
        <f>SUM(H36,J36,L36,N36,P36)</f>
        <v>0</v>
      </c>
      <c r="G36" s="35">
        <f>SUM(I36,K36,M36,O36,Q36)</f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52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</row>
    <row r="37" spans="1:19" s="30" customFormat="1" ht="7.5" customHeight="1">
      <c r="A37" s="53"/>
      <c r="B37" s="34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52"/>
      <c r="O37" s="35"/>
      <c r="P37" s="35"/>
      <c r="Q37" s="35"/>
      <c r="R37" s="35"/>
      <c r="S37" s="35"/>
    </row>
    <row r="38" spans="1:19" s="30" customFormat="1" ht="16.5" customHeight="1">
      <c r="A38" s="20"/>
      <c r="B38" s="17"/>
      <c r="C38" s="34" t="s">
        <v>9</v>
      </c>
      <c r="D38" s="35">
        <f>SUM(D39:D40)</f>
        <v>0</v>
      </c>
      <c r="E38" s="35">
        <f aca="true" t="shared" si="12" ref="E38:S38">SUM(E39:E40)</f>
        <v>0</v>
      </c>
      <c r="F38" s="35">
        <f t="shared" si="12"/>
        <v>0</v>
      </c>
      <c r="G38" s="35">
        <f t="shared" si="12"/>
        <v>0</v>
      </c>
      <c r="H38" s="35">
        <f t="shared" si="12"/>
        <v>0</v>
      </c>
      <c r="I38" s="35">
        <f t="shared" si="12"/>
        <v>0</v>
      </c>
      <c r="J38" s="35">
        <f t="shared" si="12"/>
        <v>0</v>
      </c>
      <c r="K38" s="35">
        <f t="shared" si="12"/>
        <v>0</v>
      </c>
      <c r="L38" s="35">
        <f t="shared" si="12"/>
        <v>0</v>
      </c>
      <c r="M38" s="35">
        <f t="shared" si="12"/>
        <v>0</v>
      </c>
      <c r="N38" s="35">
        <f t="shared" si="12"/>
        <v>0</v>
      </c>
      <c r="O38" s="35">
        <f t="shared" si="12"/>
        <v>0</v>
      </c>
      <c r="P38" s="35">
        <f t="shared" si="12"/>
        <v>0</v>
      </c>
      <c r="Q38" s="35">
        <f t="shared" si="12"/>
        <v>0</v>
      </c>
      <c r="R38" s="35">
        <f t="shared" si="12"/>
        <v>0</v>
      </c>
      <c r="S38" s="35">
        <f t="shared" si="12"/>
        <v>0</v>
      </c>
    </row>
    <row r="39" spans="1:19" s="30" customFormat="1" ht="16.5" customHeight="1">
      <c r="A39" s="295" t="s">
        <v>268</v>
      </c>
      <c r="B39" s="159">
        <v>2004</v>
      </c>
      <c r="C39" s="34" t="s">
        <v>10</v>
      </c>
      <c r="D39" s="35">
        <f>SUM(F39,R39)</f>
        <v>0</v>
      </c>
      <c r="E39" s="35">
        <f>SUM(G39,S39)</f>
        <v>0</v>
      </c>
      <c r="F39" s="35">
        <f>SUM(H39,J39,L39,N39,P39)</f>
        <v>0</v>
      </c>
      <c r="G39" s="35">
        <f>SUM(I39,K39,M39,O39,Q39)</f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52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</row>
    <row r="40" spans="1:19" s="30" customFormat="1" ht="16.5" customHeight="1">
      <c r="A40" s="53"/>
      <c r="B40" s="34"/>
      <c r="C40" s="34" t="s">
        <v>52</v>
      </c>
      <c r="D40" s="35">
        <f>SUM(F40,R40)</f>
        <v>0</v>
      </c>
      <c r="E40" s="35">
        <f>SUM(G40,S40)</f>
        <v>0</v>
      </c>
      <c r="F40" s="35">
        <f>SUM(H40,J40,L40,N40,P40)</f>
        <v>0</v>
      </c>
      <c r="G40" s="35">
        <f>SUM(I40,K40,M40,O40,Q40)</f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52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</row>
    <row r="41" spans="1:19" s="30" customFormat="1" ht="7.5" customHeight="1">
      <c r="A41" s="53"/>
      <c r="B41" s="34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52"/>
      <c r="O41" s="35"/>
      <c r="P41" s="35"/>
      <c r="Q41" s="35"/>
      <c r="R41" s="35"/>
      <c r="S41" s="35"/>
    </row>
    <row r="42" spans="1:19" s="30" customFormat="1" ht="16.5" customHeight="1">
      <c r="A42" s="20"/>
      <c r="B42" s="17"/>
      <c r="C42" s="34" t="s">
        <v>9</v>
      </c>
      <c r="D42" s="35">
        <f>SUM(D43:D44)</f>
        <v>0</v>
      </c>
      <c r="E42" s="35">
        <f aca="true" t="shared" si="13" ref="E42:S42">SUM(E43:E44)</f>
        <v>0</v>
      </c>
      <c r="F42" s="35">
        <f t="shared" si="13"/>
        <v>0</v>
      </c>
      <c r="G42" s="35">
        <f t="shared" si="13"/>
        <v>0</v>
      </c>
      <c r="H42" s="35">
        <f t="shared" si="13"/>
        <v>0</v>
      </c>
      <c r="I42" s="35">
        <f t="shared" si="13"/>
        <v>0</v>
      </c>
      <c r="J42" s="35">
        <f t="shared" si="13"/>
        <v>0</v>
      </c>
      <c r="K42" s="35">
        <f t="shared" si="13"/>
        <v>0</v>
      </c>
      <c r="L42" s="35">
        <f t="shared" si="13"/>
        <v>0</v>
      </c>
      <c r="M42" s="35">
        <f t="shared" si="13"/>
        <v>0</v>
      </c>
      <c r="N42" s="35">
        <f t="shared" si="13"/>
        <v>0</v>
      </c>
      <c r="O42" s="35">
        <f t="shared" si="13"/>
        <v>0</v>
      </c>
      <c r="P42" s="35">
        <f t="shared" si="13"/>
        <v>0</v>
      </c>
      <c r="Q42" s="35">
        <f t="shared" si="13"/>
        <v>0</v>
      </c>
      <c r="R42" s="35">
        <f t="shared" si="13"/>
        <v>0</v>
      </c>
      <c r="S42" s="35">
        <f t="shared" si="13"/>
        <v>0</v>
      </c>
    </row>
    <row r="43" spans="1:19" s="30" customFormat="1" ht="16.5" customHeight="1">
      <c r="A43" s="295" t="s">
        <v>269</v>
      </c>
      <c r="B43" s="159">
        <v>2005</v>
      </c>
      <c r="C43" s="34" t="s">
        <v>10</v>
      </c>
      <c r="D43" s="35">
        <f>SUM(F43,R43)</f>
        <v>0</v>
      </c>
      <c r="E43" s="35">
        <f>SUM(G43,S43)</f>
        <v>0</v>
      </c>
      <c r="F43" s="35">
        <f>SUM(H43,J43,L43,N43,P43)</f>
        <v>0</v>
      </c>
      <c r="G43" s="35">
        <f>SUM(I43,K43,M43,O43,Q43)</f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52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</row>
    <row r="44" spans="1:19" s="30" customFormat="1" ht="16.5" customHeight="1">
      <c r="A44" s="53"/>
      <c r="B44" s="34"/>
      <c r="C44" s="34" t="s">
        <v>52</v>
      </c>
      <c r="D44" s="35">
        <f>SUM(F44,R44)</f>
        <v>0</v>
      </c>
      <c r="E44" s="35">
        <f>SUM(G44,S44)</f>
        <v>0</v>
      </c>
      <c r="F44" s="35">
        <f>SUM(H44,J44,L44,N44,P44)</f>
        <v>0</v>
      </c>
      <c r="G44" s="35">
        <f>SUM(I44,K44,M44,O44,Q44)</f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52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</row>
    <row r="45" spans="1:19" s="30" customFormat="1" ht="7.5" customHeight="1">
      <c r="A45" s="53"/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52"/>
      <c r="O45" s="35"/>
      <c r="P45" s="35"/>
      <c r="Q45" s="35"/>
      <c r="R45" s="35"/>
      <c r="S45" s="35"/>
    </row>
    <row r="46" spans="1:19" s="30" customFormat="1" ht="16.5" customHeight="1">
      <c r="A46" s="20"/>
      <c r="B46" s="17"/>
      <c r="C46" s="34" t="s">
        <v>9</v>
      </c>
      <c r="D46" s="35">
        <f>SUM(D47:D48)</f>
        <v>0</v>
      </c>
      <c r="E46" s="35">
        <f aca="true" t="shared" si="14" ref="E46:S46">SUM(E47:E48)</f>
        <v>0</v>
      </c>
      <c r="F46" s="35">
        <f t="shared" si="14"/>
        <v>0</v>
      </c>
      <c r="G46" s="35">
        <f t="shared" si="14"/>
        <v>0</v>
      </c>
      <c r="H46" s="35">
        <f t="shared" si="14"/>
        <v>0</v>
      </c>
      <c r="I46" s="35">
        <f t="shared" si="14"/>
        <v>0</v>
      </c>
      <c r="J46" s="35">
        <f t="shared" si="14"/>
        <v>0</v>
      </c>
      <c r="K46" s="35">
        <f t="shared" si="14"/>
        <v>0</v>
      </c>
      <c r="L46" s="35">
        <f t="shared" si="14"/>
        <v>0</v>
      </c>
      <c r="M46" s="35">
        <f t="shared" si="14"/>
        <v>0</v>
      </c>
      <c r="N46" s="35">
        <f t="shared" si="14"/>
        <v>0</v>
      </c>
      <c r="O46" s="35">
        <f t="shared" si="14"/>
        <v>0</v>
      </c>
      <c r="P46" s="35">
        <f t="shared" si="14"/>
        <v>0</v>
      </c>
      <c r="Q46" s="35">
        <f t="shared" si="14"/>
        <v>0</v>
      </c>
      <c r="R46" s="35">
        <f t="shared" si="14"/>
        <v>0</v>
      </c>
      <c r="S46" s="35">
        <f t="shared" si="14"/>
        <v>0</v>
      </c>
    </row>
    <row r="47" spans="1:19" s="30" customFormat="1" ht="16.5" customHeight="1">
      <c r="A47" s="295" t="s">
        <v>294</v>
      </c>
      <c r="B47" s="159">
        <v>2006</v>
      </c>
      <c r="C47" s="34" t="s">
        <v>10</v>
      </c>
      <c r="D47" s="35">
        <f>SUM(F47,R47)</f>
        <v>0</v>
      </c>
      <c r="E47" s="35">
        <f>SUM(G47,S47)</f>
        <v>0</v>
      </c>
      <c r="F47" s="35">
        <f>SUM(H47,J47,L47,N47,P47)</f>
        <v>0</v>
      </c>
      <c r="G47" s="35">
        <f>SUM(I47,K47,M47,O47,Q47)</f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52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</row>
    <row r="48" spans="1:19" s="30" customFormat="1" ht="16.5" customHeight="1">
      <c r="A48" s="53"/>
      <c r="B48" s="34"/>
      <c r="C48" s="34" t="s">
        <v>52</v>
      </c>
      <c r="D48" s="35">
        <f>SUM(F48,R48)</f>
        <v>0</v>
      </c>
      <c r="E48" s="35">
        <f>SUM(G48,S48)</f>
        <v>0</v>
      </c>
      <c r="F48" s="35">
        <f>SUM(H48,J48,L48,N48,P48)</f>
        <v>0</v>
      </c>
      <c r="G48" s="35">
        <f>SUM(I48,K48,M48,O48,Q48)</f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52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</row>
    <row r="49" spans="1:19" s="30" customFormat="1" ht="7.5" customHeight="1">
      <c r="A49" s="53"/>
      <c r="B49" s="34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52"/>
      <c r="O49" s="35"/>
      <c r="P49" s="35"/>
      <c r="Q49" s="35"/>
      <c r="R49" s="35"/>
      <c r="S49" s="35"/>
    </row>
    <row r="50" spans="1:19" s="30" customFormat="1" ht="16.5" customHeight="1">
      <c r="A50" s="20"/>
      <c r="B50" s="17"/>
      <c r="C50" s="34" t="s">
        <v>9</v>
      </c>
      <c r="D50" s="35">
        <f>SUM(D51:D52)</f>
        <v>0</v>
      </c>
      <c r="E50" s="35">
        <f aca="true" t="shared" si="15" ref="E50:S50">SUM(E51:E52)</f>
        <v>0</v>
      </c>
      <c r="F50" s="35">
        <f t="shared" si="15"/>
        <v>0</v>
      </c>
      <c r="G50" s="35">
        <f t="shared" si="15"/>
        <v>0</v>
      </c>
      <c r="H50" s="35">
        <f t="shared" si="15"/>
        <v>0</v>
      </c>
      <c r="I50" s="35">
        <f t="shared" si="15"/>
        <v>0</v>
      </c>
      <c r="J50" s="35">
        <f t="shared" si="15"/>
        <v>0</v>
      </c>
      <c r="K50" s="35">
        <f t="shared" si="15"/>
        <v>0</v>
      </c>
      <c r="L50" s="35">
        <f t="shared" si="15"/>
        <v>0</v>
      </c>
      <c r="M50" s="35">
        <f t="shared" si="15"/>
        <v>0</v>
      </c>
      <c r="N50" s="35">
        <f t="shared" si="15"/>
        <v>0</v>
      </c>
      <c r="O50" s="35">
        <f t="shared" si="15"/>
        <v>0</v>
      </c>
      <c r="P50" s="35">
        <f t="shared" si="15"/>
        <v>0</v>
      </c>
      <c r="Q50" s="35">
        <f t="shared" si="15"/>
        <v>0</v>
      </c>
      <c r="R50" s="35">
        <f t="shared" si="15"/>
        <v>0</v>
      </c>
      <c r="S50" s="35">
        <f t="shared" si="15"/>
        <v>0</v>
      </c>
    </row>
    <row r="51" spans="1:19" s="30" customFormat="1" ht="16.5" customHeight="1">
      <c r="A51" s="295" t="s">
        <v>301</v>
      </c>
      <c r="B51" s="159">
        <v>2007</v>
      </c>
      <c r="C51" s="34" t="s">
        <v>10</v>
      </c>
      <c r="D51" s="35">
        <f>SUM(F51,R51)</f>
        <v>0</v>
      </c>
      <c r="E51" s="35">
        <f>SUM(G51,S51)</f>
        <v>0</v>
      </c>
      <c r="F51" s="35">
        <f>SUM(H51,J51,L51,N51,P51)</f>
        <v>0</v>
      </c>
      <c r="G51" s="35">
        <f>SUM(I51,K51,M51,O51,Q51)</f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52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</row>
    <row r="52" spans="1:19" s="30" customFormat="1" ht="16.5" customHeight="1">
      <c r="A52" s="53"/>
      <c r="B52" s="34"/>
      <c r="C52" s="34" t="s">
        <v>52</v>
      </c>
      <c r="D52" s="35">
        <f>SUM(F52,R52)</f>
        <v>0</v>
      </c>
      <c r="E52" s="35">
        <f>SUM(G52,S52)</f>
        <v>0</v>
      </c>
      <c r="F52" s="35">
        <f>SUM(H52,J52,L52,N52,P52)</f>
        <v>0</v>
      </c>
      <c r="G52" s="35">
        <f>SUM(I52,K52,M52,O52,Q52)</f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52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</row>
    <row r="53" spans="1:19" s="30" customFormat="1" ht="7.5" customHeight="1">
      <c r="A53" s="53"/>
      <c r="B53" s="34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52"/>
      <c r="O53" s="35"/>
      <c r="P53" s="35"/>
      <c r="Q53" s="35"/>
      <c r="R53" s="35"/>
      <c r="S53" s="35"/>
    </row>
    <row r="54" spans="1:19" s="30" customFormat="1" ht="16.5" customHeight="1">
      <c r="A54" s="20"/>
      <c r="B54" s="17"/>
      <c r="C54" s="34" t="s">
        <v>9</v>
      </c>
      <c r="D54" s="35">
        <f>SUM(D55:D56)</f>
        <v>0</v>
      </c>
      <c r="E54" s="35">
        <f aca="true" t="shared" si="16" ref="E54:S54">SUM(E55:E56)</f>
        <v>0</v>
      </c>
      <c r="F54" s="35">
        <f t="shared" si="16"/>
        <v>0</v>
      </c>
      <c r="G54" s="35">
        <f t="shared" si="16"/>
        <v>0</v>
      </c>
      <c r="H54" s="35">
        <f t="shared" si="16"/>
        <v>0</v>
      </c>
      <c r="I54" s="35">
        <f t="shared" si="16"/>
        <v>0</v>
      </c>
      <c r="J54" s="35">
        <f t="shared" si="16"/>
        <v>0</v>
      </c>
      <c r="K54" s="35">
        <f t="shared" si="16"/>
        <v>0</v>
      </c>
      <c r="L54" s="35">
        <f t="shared" si="16"/>
        <v>0</v>
      </c>
      <c r="M54" s="35">
        <f t="shared" si="16"/>
        <v>0</v>
      </c>
      <c r="N54" s="35">
        <f t="shared" si="16"/>
        <v>0</v>
      </c>
      <c r="O54" s="35">
        <f t="shared" si="16"/>
        <v>0</v>
      </c>
      <c r="P54" s="35">
        <f t="shared" si="16"/>
        <v>0</v>
      </c>
      <c r="Q54" s="35">
        <f t="shared" si="16"/>
        <v>0</v>
      </c>
      <c r="R54" s="35">
        <f t="shared" si="16"/>
        <v>0</v>
      </c>
      <c r="S54" s="35">
        <f t="shared" si="16"/>
        <v>0</v>
      </c>
    </row>
    <row r="55" spans="1:19" s="30" customFormat="1" ht="16.5" customHeight="1">
      <c r="A55" s="295" t="s">
        <v>306</v>
      </c>
      <c r="B55" s="159">
        <v>2008</v>
      </c>
      <c r="C55" s="34" t="s">
        <v>10</v>
      </c>
      <c r="D55" s="35">
        <f>SUM(F55,R55)</f>
        <v>0</v>
      </c>
      <c r="E55" s="35">
        <f>SUM(G55,S55)</f>
        <v>0</v>
      </c>
      <c r="F55" s="35">
        <f>SUM(H55,J55,L55,N55,P55)</f>
        <v>0</v>
      </c>
      <c r="G55" s="35">
        <f>SUM(I55,K55,M55,O55,Q55)</f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52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</row>
    <row r="56" spans="1:19" s="30" customFormat="1" ht="16.5" customHeight="1">
      <c r="A56" s="53"/>
      <c r="B56" s="34"/>
      <c r="C56" s="34" t="s">
        <v>11</v>
      </c>
      <c r="D56" s="35">
        <f>SUM(F56,R56)</f>
        <v>0</v>
      </c>
      <c r="E56" s="35">
        <f>SUM(G56,S56)</f>
        <v>0</v>
      </c>
      <c r="F56" s="35">
        <f>SUM(H56,J56,L56,N56,P56)</f>
        <v>0</v>
      </c>
      <c r="G56" s="35">
        <f>SUM(I56,K56,M56,O56,Q56)</f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52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</row>
    <row r="57" spans="1:19" s="30" customFormat="1" ht="7.5" customHeight="1">
      <c r="A57" s="53"/>
      <c r="B57" s="34"/>
      <c r="C57" s="34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52"/>
      <c r="O57" s="35"/>
      <c r="P57" s="35"/>
      <c r="Q57" s="35"/>
      <c r="R57" s="35"/>
      <c r="S57" s="35"/>
    </row>
    <row r="58" spans="1:19" s="30" customFormat="1" ht="16.5" customHeight="1">
      <c r="A58" s="20"/>
      <c r="B58" s="17"/>
      <c r="C58" s="34" t="s">
        <v>9</v>
      </c>
      <c r="D58" s="35">
        <f>SUM(D59:D60)</f>
        <v>0</v>
      </c>
      <c r="E58" s="35">
        <f aca="true" t="shared" si="17" ref="E58:S58">SUM(E59:E60)</f>
        <v>0</v>
      </c>
      <c r="F58" s="35">
        <f t="shared" si="17"/>
        <v>0</v>
      </c>
      <c r="G58" s="35">
        <f t="shared" si="17"/>
        <v>0</v>
      </c>
      <c r="H58" s="35">
        <f t="shared" si="17"/>
        <v>0</v>
      </c>
      <c r="I58" s="35">
        <f t="shared" si="17"/>
        <v>0</v>
      </c>
      <c r="J58" s="35">
        <f t="shared" si="17"/>
        <v>0</v>
      </c>
      <c r="K58" s="35">
        <f t="shared" si="17"/>
        <v>0</v>
      </c>
      <c r="L58" s="35">
        <f t="shared" si="17"/>
        <v>0</v>
      </c>
      <c r="M58" s="35">
        <f t="shared" si="17"/>
        <v>0</v>
      </c>
      <c r="N58" s="35">
        <f t="shared" si="17"/>
        <v>0</v>
      </c>
      <c r="O58" s="35">
        <f t="shared" si="17"/>
        <v>0</v>
      </c>
      <c r="P58" s="35">
        <f t="shared" si="17"/>
        <v>0</v>
      </c>
      <c r="Q58" s="35">
        <f t="shared" si="17"/>
        <v>0</v>
      </c>
      <c r="R58" s="35">
        <f t="shared" si="17"/>
        <v>0</v>
      </c>
      <c r="S58" s="35">
        <f t="shared" si="17"/>
        <v>0</v>
      </c>
    </row>
    <row r="59" spans="1:19" s="30" customFormat="1" ht="16.5" customHeight="1">
      <c r="A59" s="295" t="s">
        <v>313</v>
      </c>
      <c r="B59" s="159">
        <v>2009</v>
      </c>
      <c r="C59" s="34" t="s">
        <v>10</v>
      </c>
      <c r="D59" s="35">
        <f>SUM(F59,R59)</f>
        <v>0</v>
      </c>
      <c r="E59" s="35">
        <f>SUM(G59,S59)</f>
        <v>0</v>
      </c>
      <c r="F59" s="35">
        <f>SUM(H59,J59,L59,N59,P59)</f>
        <v>0</v>
      </c>
      <c r="G59" s="35">
        <f>SUM(I59,K59,M59,O59,Q59)</f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52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</row>
    <row r="60" spans="1:19" s="30" customFormat="1" ht="16.5" customHeight="1">
      <c r="A60" s="53"/>
      <c r="B60" s="34"/>
      <c r="C60" s="34" t="s">
        <v>11</v>
      </c>
      <c r="D60" s="35">
        <f>SUM(F60,R60)</f>
        <v>0</v>
      </c>
      <c r="E60" s="35">
        <f>SUM(G60,S60)</f>
        <v>0</v>
      </c>
      <c r="F60" s="35">
        <f>SUM(H60,J60,L60,N60,P60)</f>
        <v>0</v>
      </c>
      <c r="G60" s="35">
        <f>SUM(I60,K60,M60,O60,Q60)</f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52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</row>
    <row r="61" spans="1:19" s="30" customFormat="1" ht="3.75" customHeight="1">
      <c r="A61" s="53"/>
      <c r="B61" s="34"/>
      <c r="C61" s="34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52"/>
      <c r="O61" s="35"/>
      <c r="P61" s="35"/>
      <c r="Q61" s="35"/>
      <c r="R61" s="35"/>
      <c r="S61" s="35"/>
    </row>
    <row r="62" spans="1:19" s="30" customFormat="1" ht="16.5" customHeight="1">
      <c r="A62" s="20"/>
      <c r="B62" s="17"/>
      <c r="C62" s="34" t="s">
        <v>9</v>
      </c>
      <c r="D62" s="35">
        <f>SUM(D63:D64)</f>
        <v>0</v>
      </c>
      <c r="E62" s="35">
        <f aca="true" t="shared" si="18" ref="E62:S62">SUM(E63:E64)</f>
        <v>0</v>
      </c>
      <c r="F62" s="35">
        <f t="shared" si="18"/>
        <v>0</v>
      </c>
      <c r="G62" s="35">
        <f t="shared" si="18"/>
        <v>0</v>
      </c>
      <c r="H62" s="35">
        <f t="shared" si="18"/>
        <v>0</v>
      </c>
      <c r="I62" s="35">
        <f t="shared" si="18"/>
        <v>0</v>
      </c>
      <c r="J62" s="35">
        <f t="shared" si="18"/>
        <v>0</v>
      </c>
      <c r="K62" s="35">
        <f t="shared" si="18"/>
        <v>0</v>
      </c>
      <c r="L62" s="35">
        <f t="shared" si="18"/>
        <v>0</v>
      </c>
      <c r="M62" s="35">
        <f t="shared" si="18"/>
        <v>0</v>
      </c>
      <c r="N62" s="35">
        <f t="shared" si="18"/>
        <v>0</v>
      </c>
      <c r="O62" s="35">
        <f t="shared" si="18"/>
        <v>0</v>
      </c>
      <c r="P62" s="35">
        <f t="shared" si="18"/>
        <v>0</v>
      </c>
      <c r="Q62" s="35">
        <f t="shared" si="18"/>
        <v>0</v>
      </c>
      <c r="R62" s="35">
        <f t="shared" si="18"/>
        <v>0</v>
      </c>
      <c r="S62" s="35">
        <f t="shared" si="18"/>
        <v>0</v>
      </c>
    </row>
    <row r="63" spans="1:19" s="30" customFormat="1" ht="16.5" customHeight="1">
      <c r="A63" s="295" t="s">
        <v>364</v>
      </c>
      <c r="B63" s="159">
        <v>2010</v>
      </c>
      <c r="C63" s="34" t="s">
        <v>10</v>
      </c>
      <c r="D63" s="35">
        <f>SUM(F63,R63)</f>
        <v>0</v>
      </c>
      <c r="E63" s="35">
        <f>SUM(G63,S63)</f>
        <v>0</v>
      </c>
      <c r="F63" s="35">
        <f>SUM(H63,J63,L63,N63,P63)</f>
        <v>0</v>
      </c>
      <c r="G63" s="35">
        <f>SUM(I63,K63,M63,O63,Q63)</f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52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</row>
    <row r="64" spans="1:19" s="30" customFormat="1" ht="16.5" customHeight="1">
      <c r="A64" s="53"/>
      <c r="B64" s="34"/>
      <c r="C64" s="34" t="s">
        <v>11</v>
      </c>
      <c r="D64" s="35">
        <f>SUM(F64,R64)</f>
        <v>0</v>
      </c>
      <c r="E64" s="35">
        <f>SUM(G64,S64)</f>
        <v>0</v>
      </c>
      <c r="F64" s="35">
        <f>SUM(H64,J64,L64,N64,P64)</f>
        <v>0</v>
      </c>
      <c r="G64" s="35">
        <f>SUM(I64,K64,M64,O64,Q64)</f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52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</row>
    <row r="65" spans="1:19" s="30" customFormat="1" ht="7.5" customHeight="1" thickBot="1">
      <c r="A65" s="33"/>
      <c r="B65" s="32"/>
      <c r="C65" s="32"/>
      <c r="D65" s="56"/>
      <c r="E65" s="57"/>
      <c r="F65" s="58"/>
      <c r="G65" s="57"/>
      <c r="H65" s="59"/>
      <c r="I65" s="57"/>
      <c r="J65" s="59"/>
      <c r="K65" s="60"/>
      <c r="L65" s="60"/>
      <c r="M65" s="60"/>
      <c r="N65" s="61"/>
      <c r="O65" s="62"/>
      <c r="P65" s="60"/>
      <c r="Q65" s="60"/>
      <c r="R65" s="60"/>
      <c r="S65" s="60"/>
    </row>
    <row r="66" spans="1:19" s="30" customFormat="1" ht="16.5">
      <c r="A66" s="24" t="s">
        <v>410</v>
      </c>
      <c r="B66" s="24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63"/>
      <c r="O66" s="19"/>
      <c r="P66" s="64"/>
      <c r="Q66" s="19"/>
      <c r="R66" s="19"/>
      <c r="S66" s="19"/>
    </row>
    <row r="67" spans="1:19" s="30" customFormat="1" ht="16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63"/>
      <c r="O67" s="19"/>
      <c r="P67" s="64"/>
      <c r="Q67" s="19"/>
      <c r="R67" s="19"/>
      <c r="S67" s="19"/>
    </row>
  </sheetData>
  <sheetProtection/>
  <mergeCells count="21">
    <mergeCell ref="P7:Q7"/>
    <mergeCell ref="L6:M6"/>
    <mergeCell ref="H1:I1"/>
    <mergeCell ref="N7:O7"/>
    <mergeCell ref="A9:B9"/>
    <mergeCell ref="A1:B1"/>
    <mergeCell ref="R5:S6"/>
    <mergeCell ref="L7:M7"/>
    <mergeCell ref="N6:O6"/>
    <mergeCell ref="P6:Q6"/>
    <mergeCell ref="H7:I7"/>
    <mergeCell ref="F7:G7"/>
    <mergeCell ref="A5:B8"/>
    <mergeCell ref="R1:S1"/>
    <mergeCell ref="C5:C8"/>
    <mergeCell ref="J6:K6"/>
    <mergeCell ref="J7:K7"/>
    <mergeCell ref="D5:E6"/>
    <mergeCell ref="H6:I6"/>
    <mergeCell ref="F6:G6"/>
    <mergeCell ref="R7:S7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9">
      <selection activeCell="I47" sqref="I47"/>
    </sheetView>
  </sheetViews>
  <sheetFormatPr defaultColWidth="9.00390625" defaultRowHeight="15.75"/>
  <cols>
    <col min="1" max="1" width="7.50390625" style="19" customWidth="1"/>
    <col min="2" max="2" width="6.75390625" style="19" customWidth="1"/>
    <col min="3" max="3" width="8.625" style="19" customWidth="1"/>
    <col min="4" max="4" width="11.00390625" style="19" customWidth="1"/>
    <col min="5" max="5" width="8.625" style="19" customWidth="1"/>
    <col min="6" max="6" width="10.375" style="19" customWidth="1"/>
    <col min="7" max="7" width="8.625" style="19" customWidth="1"/>
    <col min="8" max="8" width="10.125" style="19" customWidth="1"/>
    <col min="9" max="9" width="8.625" style="19" customWidth="1"/>
    <col min="10" max="10" width="8.125" style="19" customWidth="1"/>
    <col min="11" max="11" width="8.625" style="19" customWidth="1"/>
    <col min="12" max="12" width="8.125" style="19" customWidth="1"/>
    <col min="13" max="13" width="8.625" style="19" customWidth="1"/>
    <col min="14" max="14" width="8.125" style="63" customWidth="1"/>
    <col min="15" max="15" width="8.625" style="19" customWidth="1"/>
    <col min="16" max="16" width="8.00390625" style="64" customWidth="1"/>
    <col min="17" max="17" width="8.625" style="19" customWidth="1"/>
    <col min="18" max="18" width="7.875" style="19" customWidth="1"/>
    <col min="19" max="19" width="8.00390625" style="19" customWidth="1"/>
    <col min="20" max="16384" width="9.00390625" style="19" customWidth="1"/>
  </cols>
  <sheetData>
    <row r="1" spans="1:19" s="30" customFormat="1" ht="19.5" customHeight="1">
      <c r="A1" s="472" t="s">
        <v>463</v>
      </c>
      <c r="B1" s="472"/>
      <c r="C1" s="10"/>
      <c r="G1" s="44"/>
      <c r="M1" s="41"/>
      <c r="N1" s="45"/>
      <c r="O1" s="41"/>
      <c r="P1" s="46"/>
      <c r="Q1" s="41"/>
      <c r="R1" s="471" t="s">
        <v>464</v>
      </c>
      <c r="S1" s="471"/>
    </row>
    <row r="2" spans="3:19" s="30" customFormat="1" ht="27" customHeight="1">
      <c r="C2" s="177" t="s">
        <v>355</v>
      </c>
      <c r="D2" s="31"/>
      <c r="E2" s="31"/>
      <c r="F2" s="31"/>
      <c r="G2" s="31"/>
      <c r="H2" s="31"/>
      <c r="I2" s="177"/>
      <c r="J2" s="177" t="s">
        <v>443</v>
      </c>
      <c r="K2" s="177"/>
      <c r="L2" s="177"/>
      <c r="M2" s="178"/>
      <c r="N2" s="179"/>
      <c r="O2" s="178"/>
      <c r="P2" s="180"/>
      <c r="Q2" s="178"/>
      <c r="R2" s="31"/>
      <c r="S2" s="47"/>
    </row>
    <row r="3" spans="1:19" s="30" customFormat="1" ht="15.75" customHeight="1">
      <c r="A3" s="30" t="s">
        <v>103</v>
      </c>
      <c r="M3" s="41"/>
      <c r="N3" s="45"/>
      <c r="O3" s="41"/>
      <c r="P3" s="46"/>
      <c r="Q3" s="41"/>
      <c r="S3" s="173" t="s">
        <v>105</v>
      </c>
    </row>
    <row r="4" spans="1:19" s="30" customFormat="1" ht="15.75" customHeight="1" thickBot="1">
      <c r="A4" s="48" t="s">
        <v>104</v>
      </c>
      <c r="B4" s="48"/>
      <c r="G4" s="1"/>
      <c r="K4" s="48"/>
      <c r="M4" s="41"/>
      <c r="N4" s="45"/>
      <c r="O4" s="41"/>
      <c r="P4" s="46"/>
      <c r="Q4" s="41"/>
      <c r="R4" s="48"/>
      <c r="S4" s="174" t="s">
        <v>106</v>
      </c>
    </row>
    <row r="5" spans="1:19" s="30" customFormat="1" ht="15.75" customHeight="1">
      <c r="A5" s="499" t="s">
        <v>51</v>
      </c>
      <c r="B5" s="500"/>
      <c r="C5" s="503" t="s">
        <v>87</v>
      </c>
      <c r="D5" s="508" t="s">
        <v>78</v>
      </c>
      <c r="E5" s="503"/>
      <c r="F5" s="169" t="s">
        <v>6</v>
      </c>
      <c r="G5" s="170"/>
      <c r="H5" s="170"/>
      <c r="I5" s="170"/>
      <c r="J5" s="170"/>
      <c r="K5" s="170" t="s">
        <v>7</v>
      </c>
      <c r="L5" s="170"/>
      <c r="M5" s="161" t="s">
        <v>102</v>
      </c>
      <c r="N5" s="171"/>
      <c r="O5" s="39"/>
      <c r="P5" s="172"/>
      <c r="Q5" s="40"/>
      <c r="R5" s="519" t="s">
        <v>8</v>
      </c>
      <c r="S5" s="520"/>
    </row>
    <row r="6" spans="1:19" s="30" customFormat="1" ht="15.75" customHeight="1">
      <c r="A6" s="501"/>
      <c r="B6" s="502"/>
      <c r="C6" s="504"/>
      <c r="D6" s="509"/>
      <c r="E6" s="510"/>
      <c r="F6" s="509" t="s">
        <v>89</v>
      </c>
      <c r="G6" s="510"/>
      <c r="H6" s="511" t="s">
        <v>90</v>
      </c>
      <c r="I6" s="506"/>
      <c r="J6" s="505" t="s">
        <v>91</v>
      </c>
      <c r="K6" s="506"/>
      <c r="L6" s="513" t="s">
        <v>92</v>
      </c>
      <c r="M6" s="510"/>
      <c r="N6" s="523" t="s">
        <v>94</v>
      </c>
      <c r="O6" s="524"/>
      <c r="P6" s="525" t="s">
        <v>93</v>
      </c>
      <c r="Q6" s="526"/>
      <c r="R6" s="521"/>
      <c r="S6" s="522"/>
    </row>
    <row r="7" spans="1:19" s="30" customFormat="1" ht="26.25" customHeight="1">
      <c r="A7" s="501"/>
      <c r="B7" s="502"/>
      <c r="C7" s="504"/>
      <c r="D7" s="163" t="s">
        <v>79</v>
      </c>
      <c r="E7" s="51"/>
      <c r="F7" s="497" t="s">
        <v>95</v>
      </c>
      <c r="G7" s="498"/>
      <c r="H7" s="497" t="s">
        <v>96</v>
      </c>
      <c r="I7" s="498"/>
      <c r="J7" s="507" t="s">
        <v>97</v>
      </c>
      <c r="K7" s="498"/>
      <c r="L7" s="497" t="s">
        <v>98</v>
      </c>
      <c r="M7" s="498"/>
      <c r="N7" s="515" t="s">
        <v>99</v>
      </c>
      <c r="O7" s="516"/>
      <c r="P7" s="527" t="s">
        <v>100</v>
      </c>
      <c r="Q7" s="528"/>
      <c r="R7" s="497" t="s">
        <v>101</v>
      </c>
      <c r="S7" s="512"/>
    </row>
    <row r="8" spans="1:19" s="30" customFormat="1" ht="15" customHeight="1">
      <c r="A8" s="501"/>
      <c r="B8" s="502"/>
      <c r="C8" s="504"/>
      <c r="D8" s="164" t="s">
        <v>80</v>
      </c>
      <c r="E8" s="162" t="s">
        <v>81</v>
      </c>
      <c r="F8" s="164" t="s">
        <v>82</v>
      </c>
      <c r="G8" s="162" t="s">
        <v>81</v>
      </c>
      <c r="H8" s="164" t="s">
        <v>82</v>
      </c>
      <c r="I8" s="162" t="s">
        <v>83</v>
      </c>
      <c r="J8" s="175" t="s">
        <v>82</v>
      </c>
      <c r="K8" s="34" t="s">
        <v>83</v>
      </c>
      <c r="L8" s="164" t="s">
        <v>82</v>
      </c>
      <c r="M8" s="160" t="s">
        <v>84</v>
      </c>
      <c r="N8" s="166" t="s">
        <v>82</v>
      </c>
      <c r="O8" s="160" t="s">
        <v>84</v>
      </c>
      <c r="P8" s="165" t="s">
        <v>82</v>
      </c>
      <c r="Q8" s="160" t="s">
        <v>84</v>
      </c>
      <c r="R8" s="164" t="s">
        <v>82</v>
      </c>
      <c r="S8" s="49" t="s">
        <v>84</v>
      </c>
    </row>
    <row r="9" spans="1:19" s="30" customFormat="1" ht="24" customHeight="1" thickBot="1">
      <c r="A9" s="517" t="s">
        <v>107</v>
      </c>
      <c r="B9" s="518"/>
      <c r="C9" s="156" t="s">
        <v>88</v>
      </c>
      <c r="D9" s="157" t="s">
        <v>85</v>
      </c>
      <c r="E9" s="156" t="s">
        <v>86</v>
      </c>
      <c r="F9" s="157" t="s">
        <v>85</v>
      </c>
      <c r="G9" s="156" t="s">
        <v>86</v>
      </c>
      <c r="H9" s="176" t="s">
        <v>85</v>
      </c>
      <c r="I9" s="156" t="s">
        <v>86</v>
      </c>
      <c r="J9" s="157" t="s">
        <v>85</v>
      </c>
      <c r="K9" s="156" t="s">
        <v>86</v>
      </c>
      <c r="L9" s="157" t="s">
        <v>85</v>
      </c>
      <c r="M9" s="156" t="s">
        <v>86</v>
      </c>
      <c r="N9" s="157" t="s">
        <v>85</v>
      </c>
      <c r="O9" s="156" t="s">
        <v>86</v>
      </c>
      <c r="P9" s="157" t="s">
        <v>85</v>
      </c>
      <c r="Q9" s="156" t="s">
        <v>86</v>
      </c>
      <c r="R9" s="157" t="s">
        <v>85</v>
      </c>
      <c r="S9" s="168" t="s">
        <v>86</v>
      </c>
    </row>
    <row r="10" spans="1:19" s="30" customFormat="1" ht="16.5" customHeight="1" hidden="1">
      <c r="A10" s="167"/>
      <c r="B10" s="17"/>
      <c r="C10" s="34" t="s">
        <v>9</v>
      </c>
      <c r="D10" s="35">
        <f>SUM(D11:D12)</f>
        <v>0</v>
      </c>
      <c r="E10" s="35">
        <f aca="true" t="shared" si="0" ref="E10:S10">SUM(E11:E12)</f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</row>
    <row r="11" spans="1:19" s="30" customFormat="1" ht="16.5" customHeight="1" hidden="1">
      <c r="A11" s="295" t="s">
        <v>306</v>
      </c>
      <c r="B11" s="159">
        <v>2008</v>
      </c>
      <c r="C11" s="34" t="s">
        <v>10</v>
      </c>
      <c r="D11" s="35">
        <f>SUM(F11,R11)</f>
        <v>0</v>
      </c>
      <c r="E11" s="35">
        <f>SUM(G11,S11)</f>
        <v>0</v>
      </c>
      <c r="F11" s="35">
        <f>SUM(H11,J11,L11,N11,P11)</f>
        <v>0</v>
      </c>
      <c r="G11" s="35">
        <f>SUM(I11,K11,M11,O11,Q11)</f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52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</row>
    <row r="12" spans="1:19" s="30" customFormat="1" ht="16.5" customHeight="1" hidden="1">
      <c r="A12" s="53"/>
      <c r="B12" s="34"/>
      <c r="C12" s="34" t="s">
        <v>11</v>
      </c>
      <c r="D12" s="35">
        <f>SUM(F12,R12)</f>
        <v>0</v>
      </c>
      <c r="E12" s="35">
        <f>SUM(G12,S12)</f>
        <v>0</v>
      </c>
      <c r="F12" s="35">
        <f>SUM(H12,J12,L12,N12,P12)</f>
        <v>0</v>
      </c>
      <c r="G12" s="35">
        <f>SUM(I12,K12,M12,O12,Q12)</f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52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</row>
    <row r="13" spans="1:19" s="30" customFormat="1" ht="16.5" customHeight="1" hidden="1">
      <c r="A13" s="20"/>
      <c r="B13" s="17"/>
      <c r="C13" s="34" t="s">
        <v>9</v>
      </c>
      <c r="D13" s="35">
        <f>SUM(D14:D15)</f>
        <v>0</v>
      </c>
      <c r="E13" s="35">
        <f aca="true" t="shared" si="1" ref="E13:S13">SUM(E14:E15)</f>
        <v>0</v>
      </c>
      <c r="F13" s="35">
        <f t="shared" si="1"/>
        <v>0</v>
      </c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  <c r="L13" s="35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1"/>
        <v>0</v>
      </c>
      <c r="P13" s="35">
        <f t="shared" si="1"/>
        <v>0</v>
      </c>
      <c r="Q13" s="35">
        <f t="shared" si="1"/>
        <v>0</v>
      </c>
      <c r="R13" s="35">
        <f t="shared" si="1"/>
        <v>0</v>
      </c>
      <c r="S13" s="35">
        <f t="shared" si="1"/>
        <v>0</v>
      </c>
    </row>
    <row r="14" spans="1:19" s="30" customFormat="1" ht="16.5" customHeight="1" hidden="1">
      <c r="A14" s="295" t="s">
        <v>313</v>
      </c>
      <c r="B14" s="159">
        <v>2009</v>
      </c>
      <c r="C14" s="34" t="s">
        <v>10</v>
      </c>
      <c r="D14" s="35">
        <f>SUM(F14,R14)</f>
        <v>0</v>
      </c>
      <c r="E14" s="35">
        <f>SUM(G14,S14)</f>
        <v>0</v>
      </c>
      <c r="F14" s="35">
        <f>SUM(H14,J14,L14,N14,P14)</f>
        <v>0</v>
      </c>
      <c r="G14" s="35">
        <f>SUM(I14,K14,M14,O14,Q14)</f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52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</row>
    <row r="15" spans="1:19" s="30" customFormat="1" ht="16.5" customHeight="1" hidden="1">
      <c r="A15" s="53"/>
      <c r="B15" s="34"/>
      <c r="C15" s="34" t="s">
        <v>11</v>
      </c>
      <c r="D15" s="35">
        <f>SUM(F15,R15)</f>
        <v>0</v>
      </c>
      <c r="E15" s="35">
        <f>SUM(G15,S15)</f>
        <v>0</v>
      </c>
      <c r="F15" s="35">
        <f>SUM(H15,J15,L15,N15,P15)</f>
        <v>0</v>
      </c>
      <c r="G15" s="35">
        <f>SUM(I15,K15,M15,O15,Q15)</f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52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</row>
    <row r="16" spans="1:19" s="30" customFormat="1" ht="16.5" customHeight="1" hidden="1">
      <c r="A16" s="20"/>
      <c r="B16" s="17"/>
      <c r="C16" s="34" t="s">
        <v>9</v>
      </c>
      <c r="D16" s="35">
        <f>SUM(D17:D18)</f>
        <v>0</v>
      </c>
      <c r="E16" s="35">
        <f aca="true" t="shared" si="2" ref="E16:S16">SUM(E17:E18)</f>
        <v>0</v>
      </c>
      <c r="F16" s="35">
        <f t="shared" si="2"/>
        <v>0</v>
      </c>
      <c r="G16" s="35">
        <f t="shared" si="2"/>
        <v>0</v>
      </c>
      <c r="H16" s="35">
        <f t="shared" si="2"/>
        <v>0</v>
      </c>
      <c r="I16" s="35">
        <f t="shared" si="2"/>
        <v>0</v>
      </c>
      <c r="J16" s="35">
        <f t="shared" si="2"/>
        <v>0</v>
      </c>
      <c r="K16" s="35">
        <f t="shared" si="2"/>
        <v>0</v>
      </c>
      <c r="L16" s="35">
        <f t="shared" si="2"/>
        <v>0</v>
      </c>
      <c r="M16" s="35">
        <f t="shared" si="2"/>
        <v>0</v>
      </c>
      <c r="N16" s="35">
        <f t="shared" si="2"/>
        <v>0</v>
      </c>
      <c r="O16" s="35">
        <f t="shared" si="2"/>
        <v>0</v>
      </c>
      <c r="P16" s="35">
        <f t="shared" si="2"/>
        <v>0</v>
      </c>
      <c r="Q16" s="35">
        <f t="shared" si="2"/>
        <v>0</v>
      </c>
      <c r="R16" s="35">
        <f t="shared" si="2"/>
        <v>0</v>
      </c>
      <c r="S16" s="35">
        <f t="shared" si="2"/>
        <v>0</v>
      </c>
    </row>
    <row r="17" spans="1:19" s="30" customFormat="1" ht="16.5" customHeight="1" hidden="1">
      <c r="A17" s="295" t="s">
        <v>364</v>
      </c>
      <c r="B17" s="159">
        <v>2010</v>
      </c>
      <c r="C17" s="34" t="s">
        <v>10</v>
      </c>
      <c r="D17" s="35">
        <f>SUM(F17,R17)</f>
        <v>0</v>
      </c>
      <c r="E17" s="35">
        <f>SUM(G17,S17)</f>
        <v>0</v>
      </c>
      <c r="F17" s="35">
        <f>SUM(H17,J17,L17,N17,P17)</f>
        <v>0</v>
      </c>
      <c r="G17" s="35">
        <f>SUM(I17,K17,M17,O17,Q17)</f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52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</row>
    <row r="18" spans="1:19" s="30" customFormat="1" ht="16.5" customHeight="1" hidden="1">
      <c r="A18" s="53"/>
      <c r="B18" s="34"/>
      <c r="C18" s="34" t="s">
        <v>11</v>
      </c>
      <c r="D18" s="35">
        <f>SUM(F18,R18)</f>
        <v>0</v>
      </c>
      <c r="E18" s="35">
        <f>SUM(G18,S18)</f>
        <v>0</v>
      </c>
      <c r="F18" s="35">
        <f>SUM(H18,J18,L18,N18,P18)</f>
        <v>0</v>
      </c>
      <c r="G18" s="35">
        <f>SUM(I18,K18,M18,O18,Q18)</f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52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</row>
    <row r="19" spans="1:19" s="30" customFormat="1" ht="16.5" customHeight="1">
      <c r="A19" s="20"/>
      <c r="B19" s="17"/>
      <c r="C19" s="34" t="s">
        <v>9</v>
      </c>
      <c r="D19" s="35">
        <f>SUM(D20:D21)</f>
        <v>0</v>
      </c>
      <c r="E19" s="35">
        <f aca="true" t="shared" si="3" ref="E19:S19">SUM(E20:E21)</f>
        <v>0</v>
      </c>
      <c r="F19" s="35">
        <f t="shared" si="3"/>
        <v>0</v>
      </c>
      <c r="G19" s="35">
        <f t="shared" si="3"/>
        <v>0</v>
      </c>
      <c r="H19" s="35">
        <f t="shared" si="3"/>
        <v>0</v>
      </c>
      <c r="I19" s="35">
        <f t="shared" si="3"/>
        <v>0</v>
      </c>
      <c r="J19" s="35">
        <f t="shared" si="3"/>
        <v>0</v>
      </c>
      <c r="K19" s="35">
        <f t="shared" si="3"/>
        <v>0</v>
      </c>
      <c r="L19" s="35">
        <f t="shared" si="3"/>
        <v>0</v>
      </c>
      <c r="M19" s="35">
        <f t="shared" si="3"/>
        <v>0</v>
      </c>
      <c r="N19" s="35">
        <f t="shared" si="3"/>
        <v>0</v>
      </c>
      <c r="O19" s="35">
        <f t="shared" si="3"/>
        <v>0</v>
      </c>
      <c r="P19" s="35">
        <f t="shared" si="3"/>
        <v>0</v>
      </c>
      <c r="Q19" s="35">
        <f t="shared" si="3"/>
        <v>0</v>
      </c>
      <c r="R19" s="35">
        <f t="shared" si="3"/>
        <v>0</v>
      </c>
      <c r="S19" s="35">
        <f t="shared" si="3"/>
        <v>0</v>
      </c>
    </row>
    <row r="20" spans="1:19" s="30" customFormat="1" ht="16.5" customHeight="1">
      <c r="A20" s="295" t="s">
        <v>371</v>
      </c>
      <c r="B20" s="159">
        <v>2011</v>
      </c>
      <c r="C20" s="34" t="s">
        <v>10</v>
      </c>
      <c r="D20" s="35">
        <f>SUM(F20,R20)</f>
        <v>0</v>
      </c>
      <c r="E20" s="35">
        <f>SUM(G20,S20)</f>
        <v>0</v>
      </c>
      <c r="F20" s="35">
        <f>SUM(H20,J20,L20,N20,P20)</f>
        <v>0</v>
      </c>
      <c r="G20" s="35">
        <f>SUM(I20,K20,M20,O20,Q20)</f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52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</row>
    <row r="21" spans="1:19" s="55" customFormat="1" ht="16.5" customHeight="1">
      <c r="A21" s="53"/>
      <c r="B21" s="34"/>
      <c r="C21" s="34" t="s">
        <v>11</v>
      </c>
      <c r="D21" s="35">
        <f>SUM(F21,R21)</f>
        <v>0</v>
      </c>
      <c r="E21" s="35">
        <f>SUM(G21,S21)</f>
        <v>0</v>
      </c>
      <c r="F21" s="35">
        <f>SUM(H21,J21,L21,N21,P21)</f>
        <v>0</v>
      </c>
      <c r="G21" s="35">
        <f>SUM(I21,K21,M21,O21,Q21)</f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52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</row>
    <row r="22" spans="1:19" s="30" customFormat="1" ht="16.5" customHeight="1">
      <c r="A22" s="20"/>
      <c r="B22" s="17"/>
      <c r="C22" s="34" t="s">
        <v>9</v>
      </c>
      <c r="D22" s="35">
        <f>SUM(D23:D24)</f>
        <v>0</v>
      </c>
      <c r="E22" s="35">
        <f aca="true" t="shared" si="4" ref="E22:S22">SUM(E23:E24)</f>
        <v>0</v>
      </c>
      <c r="F22" s="35">
        <f t="shared" si="4"/>
        <v>0</v>
      </c>
      <c r="G22" s="35">
        <f t="shared" si="4"/>
        <v>0</v>
      </c>
      <c r="H22" s="35">
        <f t="shared" si="4"/>
        <v>0</v>
      </c>
      <c r="I22" s="35">
        <f t="shared" si="4"/>
        <v>0</v>
      </c>
      <c r="J22" s="35">
        <f t="shared" si="4"/>
        <v>0</v>
      </c>
      <c r="K22" s="35">
        <f t="shared" si="4"/>
        <v>0</v>
      </c>
      <c r="L22" s="35">
        <f t="shared" si="4"/>
        <v>0</v>
      </c>
      <c r="M22" s="35">
        <f t="shared" si="4"/>
        <v>0</v>
      </c>
      <c r="N22" s="35">
        <f t="shared" si="4"/>
        <v>0</v>
      </c>
      <c r="O22" s="35">
        <f t="shared" si="4"/>
        <v>0</v>
      </c>
      <c r="P22" s="35">
        <f t="shared" si="4"/>
        <v>0</v>
      </c>
      <c r="Q22" s="35">
        <f t="shared" si="4"/>
        <v>0</v>
      </c>
      <c r="R22" s="35">
        <f t="shared" si="4"/>
        <v>0</v>
      </c>
      <c r="S22" s="35">
        <f t="shared" si="4"/>
        <v>0</v>
      </c>
    </row>
    <row r="23" spans="1:19" s="30" customFormat="1" ht="16.5" customHeight="1">
      <c r="A23" s="295" t="s">
        <v>395</v>
      </c>
      <c r="B23" s="159">
        <v>2012</v>
      </c>
      <c r="C23" s="34" t="s">
        <v>10</v>
      </c>
      <c r="D23" s="35">
        <f>SUM(F23,R23)</f>
        <v>0</v>
      </c>
      <c r="E23" s="35">
        <f>SUM(G23,S23)</f>
        <v>0</v>
      </c>
      <c r="F23" s="35">
        <f>SUM(H23,J23,L23,N23,P23)</f>
        <v>0</v>
      </c>
      <c r="G23" s="35">
        <f>SUM(I23,K23,M23,O23,Q23)</f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52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</row>
    <row r="24" spans="1:20" s="30" customFormat="1" ht="16.5" customHeight="1">
      <c r="A24" s="53"/>
      <c r="B24" s="34"/>
      <c r="C24" s="34" t="s">
        <v>11</v>
      </c>
      <c r="D24" s="35">
        <f>SUM(F24,R24)</f>
        <v>0</v>
      </c>
      <c r="E24" s="35">
        <f>SUM(G24,S24)</f>
        <v>0</v>
      </c>
      <c r="F24" s="35">
        <f>SUM(H24,J24,L24,N24,P24)</f>
        <v>0</v>
      </c>
      <c r="G24" s="35">
        <f>SUM(I24,K24,M24,O24,Q24)</f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52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55"/>
    </row>
    <row r="25" spans="1:19" s="30" customFormat="1" ht="16.5" customHeight="1">
      <c r="A25" s="20"/>
      <c r="B25" s="17"/>
      <c r="C25" s="34" t="s">
        <v>9</v>
      </c>
      <c r="D25" s="35">
        <f>SUM(D26:D27)</f>
        <v>0</v>
      </c>
      <c r="E25" s="35">
        <f aca="true" t="shared" si="5" ref="E25:S25">SUM(E26:E27)</f>
        <v>0</v>
      </c>
      <c r="F25" s="35">
        <f t="shared" si="5"/>
        <v>0</v>
      </c>
      <c r="G25" s="35">
        <f t="shared" si="5"/>
        <v>0</v>
      </c>
      <c r="H25" s="35">
        <f t="shared" si="5"/>
        <v>0</v>
      </c>
      <c r="I25" s="35">
        <f t="shared" si="5"/>
        <v>0</v>
      </c>
      <c r="J25" s="35">
        <f t="shared" si="5"/>
        <v>0</v>
      </c>
      <c r="K25" s="35">
        <f t="shared" si="5"/>
        <v>0</v>
      </c>
      <c r="L25" s="35">
        <f t="shared" si="5"/>
        <v>0</v>
      </c>
      <c r="M25" s="35">
        <f t="shared" si="5"/>
        <v>0</v>
      </c>
      <c r="N25" s="35">
        <f t="shared" si="5"/>
        <v>0</v>
      </c>
      <c r="O25" s="35">
        <f t="shared" si="5"/>
        <v>0</v>
      </c>
      <c r="P25" s="35">
        <f t="shared" si="5"/>
        <v>0</v>
      </c>
      <c r="Q25" s="35">
        <f t="shared" si="5"/>
        <v>0</v>
      </c>
      <c r="R25" s="35">
        <f t="shared" si="5"/>
        <v>0</v>
      </c>
      <c r="S25" s="35">
        <f t="shared" si="5"/>
        <v>0</v>
      </c>
    </row>
    <row r="26" spans="1:19" s="30" customFormat="1" ht="16.5" customHeight="1">
      <c r="A26" s="295" t="s">
        <v>399</v>
      </c>
      <c r="B26" s="159">
        <v>2013</v>
      </c>
      <c r="C26" s="34" t="s">
        <v>10</v>
      </c>
      <c r="D26" s="35">
        <f>SUM(F26,R26)</f>
        <v>0</v>
      </c>
      <c r="E26" s="35">
        <f>SUM(G26,S26)</f>
        <v>0</v>
      </c>
      <c r="F26" s="35">
        <f>SUM(H26,J26,L26,N26,P26)</f>
        <v>0</v>
      </c>
      <c r="G26" s="35">
        <f>SUM(I26,K26,M26,O26,Q26)</f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52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</row>
    <row r="27" spans="1:19" s="30" customFormat="1" ht="16.5" customHeight="1">
      <c r="A27" s="53"/>
      <c r="B27" s="34"/>
      <c r="C27" s="34" t="s">
        <v>11</v>
      </c>
      <c r="D27" s="35">
        <f>SUM(F27,R27)</f>
        <v>0</v>
      </c>
      <c r="E27" s="35">
        <f>SUM(G27,S27)</f>
        <v>0</v>
      </c>
      <c r="F27" s="35">
        <f>SUM(H27,J27,L27,N27,P27)</f>
        <v>0</v>
      </c>
      <c r="G27" s="35">
        <f>SUM(I27,K27,M27,O27,Q27)</f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52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</row>
    <row r="28" spans="1:19" s="30" customFormat="1" ht="16.5" customHeight="1">
      <c r="A28" s="20"/>
      <c r="B28" s="17"/>
      <c r="C28" s="34" t="s">
        <v>9</v>
      </c>
      <c r="D28" s="35">
        <f>SUM(D29:D30)</f>
        <v>0</v>
      </c>
      <c r="E28" s="35">
        <f aca="true" t="shared" si="6" ref="E28:S28">SUM(E29:E30)</f>
        <v>0</v>
      </c>
      <c r="F28" s="35">
        <f t="shared" si="6"/>
        <v>0</v>
      </c>
      <c r="G28" s="35">
        <f t="shared" si="6"/>
        <v>0</v>
      </c>
      <c r="H28" s="35">
        <f t="shared" si="6"/>
        <v>0</v>
      </c>
      <c r="I28" s="35">
        <f t="shared" si="6"/>
        <v>0</v>
      </c>
      <c r="J28" s="35">
        <f t="shared" si="6"/>
        <v>0</v>
      </c>
      <c r="K28" s="35">
        <f t="shared" si="6"/>
        <v>0</v>
      </c>
      <c r="L28" s="35">
        <f t="shared" si="6"/>
        <v>0</v>
      </c>
      <c r="M28" s="35">
        <f t="shared" si="6"/>
        <v>0</v>
      </c>
      <c r="N28" s="35">
        <f t="shared" si="6"/>
        <v>0</v>
      </c>
      <c r="O28" s="35">
        <f t="shared" si="6"/>
        <v>0</v>
      </c>
      <c r="P28" s="35">
        <f t="shared" si="6"/>
        <v>0</v>
      </c>
      <c r="Q28" s="35">
        <f t="shared" si="6"/>
        <v>0</v>
      </c>
      <c r="R28" s="35">
        <f t="shared" si="6"/>
        <v>0</v>
      </c>
      <c r="S28" s="35">
        <f t="shared" si="6"/>
        <v>0</v>
      </c>
    </row>
    <row r="29" spans="1:19" s="30" customFormat="1" ht="16.5" customHeight="1">
      <c r="A29" s="295" t="s">
        <v>442</v>
      </c>
      <c r="B29" s="159">
        <v>2014</v>
      </c>
      <c r="C29" s="34" t="s">
        <v>10</v>
      </c>
      <c r="D29" s="35">
        <f>SUM(F29,R29)</f>
        <v>0</v>
      </c>
      <c r="E29" s="35">
        <f>SUM(G29,S29)</f>
        <v>0</v>
      </c>
      <c r="F29" s="35">
        <f>SUM(H29,J29,L29,N29,P29)</f>
        <v>0</v>
      </c>
      <c r="G29" s="35">
        <f>SUM(I29,K29,M29,O29,Q29)</f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52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</row>
    <row r="30" spans="1:19" s="30" customFormat="1" ht="16.5" customHeight="1">
      <c r="A30" s="53"/>
      <c r="B30" s="34"/>
      <c r="C30" s="34" t="s">
        <v>11</v>
      </c>
      <c r="D30" s="35">
        <f>SUM(F30,R30)</f>
        <v>0</v>
      </c>
      <c r="E30" s="35">
        <f>SUM(G30,S30)</f>
        <v>0</v>
      </c>
      <c r="F30" s="35">
        <f>SUM(H30,J30,L30,N30,P30)</f>
        <v>0</v>
      </c>
      <c r="G30" s="35">
        <f>SUM(I30,K30,M30,O30,Q30)</f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52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</row>
    <row r="31" spans="1:19" s="30" customFormat="1" ht="16.5" customHeight="1">
      <c r="A31" s="20"/>
      <c r="B31" s="17"/>
      <c r="C31" s="34"/>
      <c r="D31" s="35">
        <f>SUM(D32:D33)</f>
        <v>0</v>
      </c>
      <c r="E31" s="35">
        <f aca="true" t="shared" si="7" ref="E31:S31">SUM(E32:E33)</f>
        <v>0</v>
      </c>
      <c r="F31" s="35">
        <f t="shared" si="7"/>
        <v>0</v>
      </c>
      <c r="G31" s="35">
        <f t="shared" si="7"/>
        <v>0</v>
      </c>
      <c r="H31" s="35">
        <f t="shared" si="7"/>
        <v>0</v>
      </c>
      <c r="I31" s="35">
        <f t="shared" si="7"/>
        <v>0</v>
      </c>
      <c r="J31" s="35">
        <f t="shared" si="7"/>
        <v>0</v>
      </c>
      <c r="K31" s="35">
        <f t="shared" si="7"/>
        <v>0</v>
      </c>
      <c r="L31" s="35">
        <f t="shared" si="7"/>
        <v>0</v>
      </c>
      <c r="M31" s="35">
        <f t="shared" si="7"/>
        <v>0</v>
      </c>
      <c r="N31" s="35">
        <f t="shared" si="7"/>
        <v>0</v>
      </c>
      <c r="O31" s="35">
        <f t="shared" si="7"/>
        <v>0</v>
      </c>
      <c r="P31" s="35">
        <f t="shared" si="7"/>
        <v>0</v>
      </c>
      <c r="Q31" s="35">
        <f t="shared" si="7"/>
        <v>0</v>
      </c>
      <c r="R31" s="35">
        <f t="shared" si="7"/>
        <v>0</v>
      </c>
      <c r="S31" s="35">
        <f t="shared" si="7"/>
        <v>0</v>
      </c>
    </row>
    <row r="32" spans="1:19" s="30" customFormat="1" ht="16.5" customHeight="1">
      <c r="A32" s="20"/>
      <c r="B32" s="17"/>
      <c r="C32" s="34" t="s">
        <v>9</v>
      </c>
      <c r="D32" s="35">
        <f>SUM(D33:D34)</f>
        <v>0</v>
      </c>
      <c r="E32" s="35">
        <f aca="true" t="shared" si="8" ref="E32:S32">SUM(E33:E34)</f>
        <v>0</v>
      </c>
      <c r="F32" s="35">
        <f t="shared" si="8"/>
        <v>0</v>
      </c>
      <c r="G32" s="35">
        <f t="shared" si="8"/>
        <v>0</v>
      </c>
      <c r="H32" s="35">
        <f t="shared" si="8"/>
        <v>0</v>
      </c>
      <c r="I32" s="35">
        <f t="shared" si="8"/>
        <v>0</v>
      </c>
      <c r="J32" s="35">
        <f t="shared" si="8"/>
        <v>0</v>
      </c>
      <c r="K32" s="35">
        <f t="shared" si="8"/>
        <v>0</v>
      </c>
      <c r="L32" s="35">
        <f t="shared" si="8"/>
        <v>0</v>
      </c>
      <c r="M32" s="35">
        <f t="shared" si="8"/>
        <v>0</v>
      </c>
      <c r="N32" s="35">
        <f t="shared" si="8"/>
        <v>0</v>
      </c>
      <c r="O32" s="35">
        <f t="shared" si="8"/>
        <v>0</v>
      </c>
      <c r="P32" s="35">
        <f t="shared" si="8"/>
        <v>0</v>
      </c>
      <c r="Q32" s="35">
        <f t="shared" si="8"/>
        <v>0</v>
      </c>
      <c r="R32" s="35">
        <f t="shared" si="8"/>
        <v>0</v>
      </c>
      <c r="S32" s="35">
        <f t="shared" si="8"/>
        <v>0</v>
      </c>
    </row>
    <row r="33" spans="1:19" s="30" customFormat="1" ht="16.5" customHeight="1">
      <c r="A33" s="295" t="s">
        <v>465</v>
      </c>
      <c r="B33" s="159">
        <v>2015</v>
      </c>
      <c r="C33" s="34" t="s">
        <v>10</v>
      </c>
      <c r="D33" s="35">
        <f>SUM(F33,R33)</f>
        <v>0</v>
      </c>
      <c r="E33" s="35">
        <f>SUM(G33,S33)</f>
        <v>0</v>
      </c>
      <c r="F33" s="35">
        <f>SUM(H33,J33,L33,N33,P33)</f>
        <v>0</v>
      </c>
      <c r="G33" s="35">
        <f>SUM(I33,K33,M33,O33,Q33)</f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52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</row>
    <row r="34" spans="1:19" s="30" customFormat="1" ht="16.5" customHeight="1">
      <c r="A34" s="53"/>
      <c r="B34" s="34"/>
      <c r="C34" s="34" t="s">
        <v>11</v>
      </c>
      <c r="D34" s="35">
        <f>SUM(F34,R34)</f>
        <v>0</v>
      </c>
      <c r="E34" s="35">
        <f>SUM(G34,S34)</f>
        <v>0</v>
      </c>
      <c r="F34" s="35">
        <f>SUM(H34,J34,L34,N34,P34)</f>
        <v>0</v>
      </c>
      <c r="G34" s="35">
        <f>SUM(I34,K34,M34,O34,Q34)</f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52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</row>
    <row r="35" spans="1:19" s="30" customFormat="1" ht="16.5" customHeight="1">
      <c r="A35" s="20"/>
      <c r="B35" s="17"/>
      <c r="C35" s="34"/>
      <c r="D35" s="35">
        <f>SUM(D36:D37)</f>
        <v>0</v>
      </c>
      <c r="E35" s="35">
        <f aca="true" t="shared" si="9" ref="E35:S35">SUM(E36:E37)</f>
        <v>0</v>
      </c>
      <c r="F35" s="35">
        <f t="shared" si="9"/>
        <v>0</v>
      </c>
      <c r="G35" s="35">
        <f t="shared" si="9"/>
        <v>0</v>
      </c>
      <c r="H35" s="35">
        <f t="shared" si="9"/>
        <v>0</v>
      </c>
      <c r="I35" s="35">
        <f t="shared" si="9"/>
        <v>0</v>
      </c>
      <c r="J35" s="35">
        <f t="shared" si="9"/>
        <v>0</v>
      </c>
      <c r="K35" s="35">
        <f t="shared" si="9"/>
        <v>0</v>
      </c>
      <c r="L35" s="35">
        <f t="shared" si="9"/>
        <v>0</v>
      </c>
      <c r="M35" s="35">
        <f t="shared" si="9"/>
        <v>0</v>
      </c>
      <c r="N35" s="35">
        <f t="shared" si="9"/>
        <v>0</v>
      </c>
      <c r="O35" s="35">
        <f t="shared" si="9"/>
        <v>0</v>
      </c>
      <c r="P35" s="35">
        <f t="shared" si="9"/>
        <v>0</v>
      </c>
      <c r="Q35" s="35">
        <f t="shared" si="9"/>
        <v>0</v>
      </c>
      <c r="R35" s="35">
        <f t="shared" si="9"/>
        <v>0</v>
      </c>
      <c r="S35" s="35">
        <f t="shared" si="9"/>
        <v>0</v>
      </c>
    </row>
    <row r="36" spans="1:19" s="30" customFormat="1" ht="16.5" customHeight="1">
      <c r="A36" s="20"/>
      <c r="B36" s="17"/>
      <c r="C36" s="34" t="s">
        <v>9</v>
      </c>
      <c r="D36" s="35">
        <f>SUM(D37:D38)</f>
        <v>0</v>
      </c>
      <c r="E36" s="35">
        <f aca="true" t="shared" si="10" ref="E36:S36">SUM(E37:E38)</f>
        <v>0</v>
      </c>
      <c r="F36" s="35">
        <f t="shared" si="10"/>
        <v>0</v>
      </c>
      <c r="G36" s="35">
        <f t="shared" si="10"/>
        <v>0</v>
      </c>
      <c r="H36" s="35">
        <f t="shared" si="10"/>
        <v>0</v>
      </c>
      <c r="I36" s="35">
        <f t="shared" si="10"/>
        <v>0</v>
      </c>
      <c r="J36" s="35">
        <f t="shared" si="10"/>
        <v>0</v>
      </c>
      <c r="K36" s="35">
        <f t="shared" si="10"/>
        <v>0</v>
      </c>
      <c r="L36" s="35">
        <f t="shared" si="10"/>
        <v>0</v>
      </c>
      <c r="M36" s="35">
        <f t="shared" si="10"/>
        <v>0</v>
      </c>
      <c r="N36" s="35">
        <f t="shared" si="10"/>
        <v>0</v>
      </c>
      <c r="O36" s="35">
        <f t="shared" si="10"/>
        <v>0</v>
      </c>
      <c r="P36" s="35">
        <f t="shared" si="10"/>
        <v>0</v>
      </c>
      <c r="Q36" s="35">
        <f t="shared" si="10"/>
        <v>0</v>
      </c>
      <c r="R36" s="35">
        <f t="shared" si="10"/>
        <v>0</v>
      </c>
      <c r="S36" s="35">
        <f t="shared" si="10"/>
        <v>0</v>
      </c>
    </row>
    <row r="37" spans="1:19" s="30" customFormat="1" ht="16.5" customHeight="1">
      <c r="A37" s="295" t="s">
        <v>515</v>
      </c>
      <c r="B37" s="159">
        <v>2016</v>
      </c>
      <c r="C37" s="34" t="s">
        <v>10</v>
      </c>
      <c r="D37" s="35">
        <f>SUM(F37,R37)</f>
        <v>0</v>
      </c>
      <c r="E37" s="35">
        <f>SUM(G37,S37)</f>
        <v>0</v>
      </c>
      <c r="F37" s="35">
        <f>SUM(H37,J37,L37,N37,P37)</f>
        <v>0</v>
      </c>
      <c r="G37" s="35">
        <f>SUM(I37,K37,M37,O37,Q37)</f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52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</row>
    <row r="38" spans="1:19" s="30" customFormat="1" ht="16.5" customHeight="1">
      <c r="A38" s="53"/>
      <c r="B38" s="34"/>
      <c r="C38" s="34" t="s">
        <v>11</v>
      </c>
      <c r="D38" s="35">
        <f>SUM(F38,R38)</f>
        <v>0</v>
      </c>
      <c r="E38" s="35">
        <f>SUM(G38,S38)</f>
        <v>0</v>
      </c>
      <c r="F38" s="35">
        <f>SUM(H38,J38,L38,N38,P38)</f>
        <v>0</v>
      </c>
      <c r="G38" s="35">
        <f>SUM(I38,K38,M38,O38,Q38)</f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52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</row>
    <row r="39" spans="1:19" s="30" customFormat="1" ht="16.5" customHeight="1">
      <c r="A39" s="20"/>
      <c r="B39" s="17"/>
      <c r="C39" s="34"/>
      <c r="D39" s="35">
        <f>SUM(D40:D41)</f>
        <v>0</v>
      </c>
      <c r="E39" s="35">
        <f aca="true" t="shared" si="11" ref="E39:S39">SUM(E40:E41)</f>
        <v>0</v>
      </c>
      <c r="F39" s="35">
        <f t="shared" si="11"/>
        <v>0</v>
      </c>
      <c r="G39" s="35">
        <f t="shared" si="11"/>
        <v>0</v>
      </c>
      <c r="H39" s="35">
        <f t="shared" si="11"/>
        <v>0</v>
      </c>
      <c r="I39" s="35">
        <f t="shared" si="11"/>
        <v>0</v>
      </c>
      <c r="J39" s="35">
        <f t="shared" si="11"/>
        <v>0</v>
      </c>
      <c r="K39" s="35">
        <f t="shared" si="11"/>
        <v>0</v>
      </c>
      <c r="L39" s="35">
        <f t="shared" si="11"/>
        <v>0</v>
      </c>
      <c r="M39" s="35">
        <f t="shared" si="11"/>
        <v>0</v>
      </c>
      <c r="N39" s="35">
        <f t="shared" si="11"/>
        <v>0</v>
      </c>
      <c r="O39" s="35">
        <f t="shared" si="11"/>
        <v>0</v>
      </c>
      <c r="P39" s="35">
        <f t="shared" si="11"/>
        <v>0</v>
      </c>
      <c r="Q39" s="35">
        <f t="shared" si="11"/>
        <v>0</v>
      </c>
      <c r="R39" s="35">
        <f t="shared" si="11"/>
        <v>0</v>
      </c>
      <c r="S39" s="35">
        <f t="shared" si="11"/>
        <v>0</v>
      </c>
    </row>
    <row r="40" spans="1:19" s="30" customFormat="1" ht="16.5" customHeight="1">
      <c r="A40" s="20"/>
      <c r="B40" s="17"/>
      <c r="C40" s="34" t="s">
        <v>9</v>
      </c>
      <c r="D40" s="35">
        <f>SUM(D41:D42)</f>
        <v>0</v>
      </c>
      <c r="E40" s="35">
        <f aca="true" t="shared" si="12" ref="E40:S40">SUM(E41:E42)</f>
        <v>0</v>
      </c>
      <c r="F40" s="35">
        <f t="shared" si="12"/>
        <v>0</v>
      </c>
      <c r="G40" s="35">
        <f t="shared" si="12"/>
        <v>0</v>
      </c>
      <c r="H40" s="35">
        <f t="shared" si="12"/>
        <v>0</v>
      </c>
      <c r="I40" s="35">
        <f t="shared" si="12"/>
        <v>0</v>
      </c>
      <c r="J40" s="35">
        <f t="shared" si="12"/>
        <v>0</v>
      </c>
      <c r="K40" s="35">
        <f t="shared" si="12"/>
        <v>0</v>
      </c>
      <c r="L40" s="35">
        <f t="shared" si="12"/>
        <v>0</v>
      </c>
      <c r="M40" s="35">
        <f t="shared" si="12"/>
        <v>0</v>
      </c>
      <c r="N40" s="35">
        <f t="shared" si="12"/>
        <v>0</v>
      </c>
      <c r="O40" s="35">
        <f t="shared" si="12"/>
        <v>0</v>
      </c>
      <c r="P40" s="35">
        <f t="shared" si="12"/>
        <v>0</v>
      </c>
      <c r="Q40" s="35">
        <f t="shared" si="12"/>
        <v>0</v>
      </c>
      <c r="R40" s="35">
        <f t="shared" si="12"/>
        <v>0</v>
      </c>
      <c r="S40" s="35">
        <f t="shared" si="12"/>
        <v>0</v>
      </c>
    </row>
    <row r="41" spans="1:19" s="30" customFormat="1" ht="16.5" customHeight="1">
      <c r="A41" s="295" t="s">
        <v>525</v>
      </c>
      <c r="B41" s="159">
        <v>2017</v>
      </c>
      <c r="C41" s="34" t="s">
        <v>10</v>
      </c>
      <c r="D41" s="35">
        <f>SUM(F41,R41)</f>
        <v>0</v>
      </c>
      <c r="E41" s="35">
        <f>SUM(G41,S41)</f>
        <v>0</v>
      </c>
      <c r="F41" s="35">
        <f>SUM(H41,J41,L41,N41,P41)</f>
        <v>0</v>
      </c>
      <c r="G41" s="35">
        <f>SUM(I41,K41,M41,O41,Q41)</f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52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</row>
    <row r="42" spans="1:19" s="30" customFormat="1" ht="16.5" customHeight="1">
      <c r="A42" s="53"/>
      <c r="B42" s="34"/>
      <c r="C42" s="34" t="s">
        <v>11</v>
      </c>
      <c r="D42" s="35">
        <f>SUM(F42,R42)</f>
        <v>0</v>
      </c>
      <c r="E42" s="35">
        <f>SUM(G42,S42)</f>
        <v>0</v>
      </c>
      <c r="F42" s="35">
        <f>SUM(H42,J42,L42,N42,P42)</f>
        <v>0</v>
      </c>
      <c r="G42" s="35">
        <f>SUM(I42,K42,M42,O42,Q42)</f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52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</row>
    <row r="43" spans="1:19" s="30" customFormat="1" ht="15" customHeight="1">
      <c r="A43" s="20"/>
      <c r="B43" s="17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s="30" customFormat="1" ht="16.5" customHeight="1">
      <c r="A44" s="20"/>
      <c r="B44" s="17"/>
      <c r="C44" s="34" t="s">
        <v>9</v>
      </c>
      <c r="D44" s="35">
        <f>SUM(D45:D46)</f>
        <v>0</v>
      </c>
      <c r="E44" s="35">
        <f aca="true" t="shared" si="13" ref="E44:S44">SUM(E45:E46)</f>
        <v>0</v>
      </c>
      <c r="F44" s="35">
        <f t="shared" si="13"/>
        <v>0</v>
      </c>
      <c r="G44" s="35">
        <f t="shared" si="13"/>
        <v>0</v>
      </c>
      <c r="H44" s="35">
        <f t="shared" si="13"/>
        <v>0</v>
      </c>
      <c r="I44" s="35">
        <f t="shared" si="13"/>
        <v>0</v>
      </c>
      <c r="J44" s="35">
        <f t="shared" si="13"/>
        <v>0</v>
      </c>
      <c r="K44" s="35">
        <f t="shared" si="13"/>
        <v>0</v>
      </c>
      <c r="L44" s="35">
        <f t="shared" si="13"/>
        <v>0</v>
      </c>
      <c r="M44" s="35">
        <f t="shared" si="13"/>
        <v>0</v>
      </c>
      <c r="N44" s="35">
        <f t="shared" si="13"/>
        <v>0</v>
      </c>
      <c r="O44" s="35">
        <f t="shared" si="13"/>
        <v>0</v>
      </c>
      <c r="P44" s="35">
        <f t="shared" si="13"/>
        <v>0</v>
      </c>
      <c r="Q44" s="35">
        <f t="shared" si="13"/>
        <v>0</v>
      </c>
      <c r="R44" s="35">
        <f t="shared" si="13"/>
        <v>0</v>
      </c>
      <c r="S44" s="35">
        <f t="shared" si="13"/>
        <v>0</v>
      </c>
    </row>
    <row r="45" spans="1:19" s="30" customFormat="1" ht="16.5" customHeight="1">
      <c r="A45" s="295" t="s">
        <v>530</v>
      </c>
      <c r="B45" s="159">
        <v>2018</v>
      </c>
      <c r="C45" s="34" t="s">
        <v>10</v>
      </c>
      <c r="D45" s="35">
        <f>SUM(F45,R45)</f>
        <v>0</v>
      </c>
      <c r="E45" s="35">
        <f>SUM(G45,S45)</f>
        <v>0</v>
      </c>
      <c r="F45" s="35">
        <f>SUM(H45,J45,L45,N45,P45)</f>
        <v>0</v>
      </c>
      <c r="G45" s="35">
        <f>SUM(I45,K45,M45,O45,Q45)</f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52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</row>
    <row r="46" spans="1:19" s="30" customFormat="1" ht="16.5" customHeight="1">
      <c r="A46" s="53"/>
      <c r="B46" s="34"/>
      <c r="C46" s="34" t="s">
        <v>11</v>
      </c>
      <c r="D46" s="35">
        <f>SUM(F46,R46)</f>
        <v>0</v>
      </c>
      <c r="E46" s="35">
        <f>SUM(G46,S46)</f>
        <v>0</v>
      </c>
      <c r="F46" s="35">
        <f>SUM(H46,J46,L46,N46,P46)</f>
        <v>0</v>
      </c>
      <c r="G46" s="35">
        <f>SUM(I46,K46,M46,O46,Q46)</f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52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</row>
    <row r="47" spans="1:19" s="30" customFormat="1" ht="9.75" customHeight="1">
      <c r="A47" s="53"/>
      <c r="B47" s="34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52"/>
      <c r="O47" s="35"/>
      <c r="P47" s="35"/>
      <c r="Q47" s="35"/>
      <c r="R47" s="35"/>
      <c r="S47" s="35"/>
    </row>
    <row r="48" spans="1:19" s="30" customFormat="1" ht="16.5" customHeight="1">
      <c r="A48" s="20"/>
      <c r="B48" s="17"/>
      <c r="C48" s="34" t="s">
        <v>9</v>
      </c>
      <c r="D48" s="35">
        <f>SUM(D49:D50)</f>
        <v>0</v>
      </c>
      <c r="E48" s="35">
        <f aca="true" t="shared" si="14" ref="E48:S48">SUM(E49:E50)</f>
        <v>0</v>
      </c>
      <c r="F48" s="35">
        <f t="shared" si="14"/>
        <v>0</v>
      </c>
      <c r="G48" s="35">
        <f t="shared" si="14"/>
        <v>0</v>
      </c>
      <c r="H48" s="35">
        <f t="shared" si="14"/>
        <v>0</v>
      </c>
      <c r="I48" s="35">
        <f t="shared" si="14"/>
        <v>0</v>
      </c>
      <c r="J48" s="35">
        <f t="shared" si="14"/>
        <v>0</v>
      </c>
      <c r="K48" s="35">
        <f t="shared" si="14"/>
        <v>0</v>
      </c>
      <c r="L48" s="35">
        <f t="shared" si="14"/>
        <v>0</v>
      </c>
      <c r="M48" s="35">
        <f t="shared" si="14"/>
        <v>0</v>
      </c>
      <c r="N48" s="35">
        <f t="shared" si="14"/>
        <v>0</v>
      </c>
      <c r="O48" s="35">
        <f t="shared" si="14"/>
        <v>0</v>
      </c>
      <c r="P48" s="35">
        <f t="shared" si="14"/>
        <v>0</v>
      </c>
      <c r="Q48" s="35">
        <f t="shared" si="14"/>
        <v>0</v>
      </c>
      <c r="R48" s="35">
        <f t="shared" si="14"/>
        <v>0</v>
      </c>
      <c r="S48" s="35">
        <f t="shared" si="14"/>
        <v>0</v>
      </c>
    </row>
    <row r="49" spans="1:19" s="30" customFormat="1" ht="16.5" customHeight="1">
      <c r="A49" s="295" t="s">
        <v>534</v>
      </c>
      <c r="B49" s="159">
        <v>2019</v>
      </c>
      <c r="C49" s="34" t="s">
        <v>10</v>
      </c>
      <c r="D49" s="35">
        <f>SUM(F49,R49)</f>
        <v>0</v>
      </c>
      <c r="E49" s="35">
        <f>SUM(G49,S49)</f>
        <v>0</v>
      </c>
      <c r="F49" s="35">
        <f>SUM(H49,J49,L49,N49,P49)</f>
        <v>0</v>
      </c>
      <c r="G49" s="35">
        <f>SUM(I49,K49,M49,O49,Q49)</f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52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</row>
    <row r="50" spans="1:19" s="30" customFormat="1" ht="16.5" customHeight="1">
      <c r="A50" s="53"/>
      <c r="B50" s="34"/>
      <c r="C50" s="34" t="s">
        <v>11</v>
      </c>
      <c r="D50" s="35">
        <f>SUM(F50,R50)</f>
        <v>0</v>
      </c>
      <c r="E50" s="35">
        <f>SUM(G50,S50)</f>
        <v>0</v>
      </c>
      <c r="F50" s="35">
        <f>SUM(H50,J50,L50,N50,P50)</f>
        <v>0</v>
      </c>
      <c r="G50" s="35">
        <f>SUM(I50,K50,M50,O50,Q50)</f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52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</row>
    <row r="51" spans="1:19" s="30" customFormat="1" ht="16.5" customHeight="1">
      <c r="A51" s="53"/>
      <c r="B51" s="34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52"/>
      <c r="O51" s="35"/>
      <c r="P51" s="35"/>
      <c r="Q51" s="35"/>
      <c r="R51" s="35"/>
      <c r="S51" s="35"/>
    </row>
    <row r="52" spans="1:19" s="30" customFormat="1" ht="16.5" customHeight="1">
      <c r="A52" s="53"/>
      <c r="B52" s="34"/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52"/>
      <c r="O52" s="35"/>
      <c r="P52" s="35"/>
      <c r="Q52" s="35"/>
      <c r="R52" s="35"/>
      <c r="S52" s="35"/>
    </row>
    <row r="53" spans="1:19" s="30" customFormat="1" ht="16.5" customHeight="1">
      <c r="A53" s="53"/>
      <c r="B53" s="34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52"/>
      <c r="O53" s="35"/>
      <c r="P53" s="35"/>
      <c r="Q53" s="35"/>
      <c r="R53" s="35"/>
      <c r="S53" s="35"/>
    </row>
    <row r="54" spans="1:19" s="30" customFormat="1" ht="5.25" customHeight="1" thickBot="1">
      <c r="A54" s="33"/>
      <c r="B54" s="32"/>
      <c r="C54" s="32"/>
      <c r="D54" s="56"/>
      <c r="E54" s="57"/>
      <c r="F54" s="58"/>
      <c r="G54" s="57"/>
      <c r="H54" s="59"/>
      <c r="I54" s="57"/>
      <c r="J54" s="59"/>
      <c r="K54" s="60"/>
      <c r="L54" s="60"/>
      <c r="M54" s="60"/>
      <c r="N54" s="61"/>
      <c r="O54" s="62"/>
      <c r="P54" s="60"/>
      <c r="Q54" s="60"/>
      <c r="R54" s="60"/>
      <c r="S54" s="60"/>
    </row>
    <row r="55" spans="1:19" s="30" customFormat="1" ht="16.5">
      <c r="A55" s="24" t="s">
        <v>410</v>
      </c>
      <c r="B55" s="24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63"/>
      <c r="O55" s="19"/>
      <c r="P55" s="64"/>
      <c r="Q55" s="19"/>
      <c r="R55" s="19"/>
      <c r="S55" s="19"/>
    </row>
    <row r="56" spans="1:19" s="30" customFormat="1" ht="16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63"/>
      <c r="O56" s="19"/>
      <c r="P56" s="64"/>
      <c r="Q56" s="19"/>
      <c r="R56" s="19"/>
      <c r="S56" s="19"/>
    </row>
  </sheetData>
  <sheetProtection/>
  <mergeCells count="20">
    <mergeCell ref="A5:B8"/>
    <mergeCell ref="C5:C8"/>
    <mergeCell ref="D5:E6"/>
    <mergeCell ref="R5:S6"/>
    <mergeCell ref="F6:G6"/>
    <mergeCell ref="H6:I6"/>
    <mergeCell ref="J6:K6"/>
    <mergeCell ref="N6:O6"/>
    <mergeCell ref="P7:Q7"/>
    <mergeCell ref="L6:M6"/>
    <mergeCell ref="A1:B1"/>
    <mergeCell ref="R1:S1"/>
    <mergeCell ref="R7:S7"/>
    <mergeCell ref="A9:B9"/>
    <mergeCell ref="P6:Q6"/>
    <mergeCell ref="F7:G7"/>
    <mergeCell ref="H7:I7"/>
    <mergeCell ref="J7:K7"/>
    <mergeCell ref="L7:M7"/>
    <mergeCell ref="N7:O7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geOrder="overThenDown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40"/>
  <sheetViews>
    <sheetView zoomScale="120" zoomScaleNormal="120" zoomScalePageLayoutView="0" workbookViewId="0" topLeftCell="A26">
      <selection activeCell="E41" sqref="E41"/>
    </sheetView>
  </sheetViews>
  <sheetFormatPr defaultColWidth="9.00390625" defaultRowHeight="15.75"/>
  <cols>
    <col min="1" max="1" width="9.00390625" style="29" customWidth="1"/>
    <col min="2" max="2" width="10.50390625" style="29" customWidth="1"/>
    <col min="3" max="8" width="10.625" style="29" customWidth="1"/>
    <col min="9" max="16" width="9.875" style="29" customWidth="1"/>
    <col min="17" max="16384" width="9.00390625" style="29" customWidth="1"/>
  </cols>
  <sheetData>
    <row r="1" spans="1:16" s="6" customFormat="1" ht="15.75" customHeight="1">
      <c r="A1" s="543" t="s">
        <v>448</v>
      </c>
      <c r="B1" s="543"/>
      <c r="E1" s="5"/>
      <c r="F1" s="5"/>
      <c r="K1" s="5"/>
      <c r="L1" s="5"/>
      <c r="M1" s="5"/>
      <c r="N1" s="5"/>
      <c r="O1" s="542" t="s">
        <v>449</v>
      </c>
      <c r="P1" s="542"/>
    </row>
    <row r="2" spans="1:16" s="6" customFormat="1" ht="28.5" customHeight="1">
      <c r="A2" s="65"/>
      <c r="B2" s="65"/>
      <c r="C2" s="65" t="s">
        <v>111</v>
      </c>
      <c r="D2" s="65"/>
      <c r="E2" s="65"/>
      <c r="F2" s="65"/>
      <c r="G2" s="66"/>
      <c r="I2" s="65"/>
      <c r="J2" s="188" t="s">
        <v>121</v>
      </c>
      <c r="L2" s="65"/>
      <c r="M2" s="65"/>
      <c r="N2" s="65"/>
      <c r="O2" s="65"/>
      <c r="P2" s="67"/>
    </row>
    <row r="3" spans="1:16" s="6" customFormat="1" ht="15.75" customHeight="1">
      <c r="A3" s="5"/>
      <c r="B3" s="5"/>
      <c r="C3" s="5"/>
      <c r="D3" s="5" t="s">
        <v>400</v>
      </c>
      <c r="E3" s="5"/>
      <c r="F3" s="5"/>
      <c r="G3" s="5"/>
      <c r="I3" s="5"/>
      <c r="J3" s="5"/>
      <c r="K3" s="189" t="s">
        <v>122</v>
      </c>
      <c r="L3" s="5"/>
      <c r="M3" s="5"/>
      <c r="N3" s="5"/>
      <c r="O3" s="5"/>
      <c r="P3" s="68"/>
    </row>
    <row r="4" spans="1:16" s="6" customFormat="1" ht="15.75" customHeight="1">
      <c r="A4" s="5" t="s">
        <v>109</v>
      </c>
      <c r="B4" s="5"/>
      <c r="C4" s="5"/>
      <c r="D4" s="5"/>
      <c r="E4" s="5"/>
      <c r="F4" s="5"/>
      <c r="G4" s="5"/>
      <c r="I4" s="5"/>
      <c r="J4" s="5"/>
      <c r="L4" s="5"/>
      <c r="M4" s="5"/>
      <c r="N4" s="5"/>
      <c r="O4" s="5"/>
      <c r="P4" s="190" t="s">
        <v>123</v>
      </c>
    </row>
    <row r="5" spans="1:16" s="6" customFormat="1" ht="15.75" customHeight="1" thickBot="1">
      <c r="A5" s="69" t="s">
        <v>110</v>
      </c>
      <c r="B5" s="69"/>
      <c r="C5" s="69"/>
      <c r="D5" s="69"/>
      <c r="E5" s="69"/>
      <c r="F5" s="69"/>
      <c r="G5" s="69"/>
      <c r="H5" s="69"/>
      <c r="I5" s="69"/>
      <c r="J5" s="70"/>
      <c r="K5" s="69"/>
      <c r="L5" s="69"/>
      <c r="M5" s="69"/>
      <c r="N5" s="69"/>
      <c r="O5" s="69"/>
      <c r="P5" s="191" t="s">
        <v>124</v>
      </c>
    </row>
    <row r="6" spans="1:16" s="6" customFormat="1" ht="20.25" customHeight="1">
      <c r="A6" s="540" t="s">
        <v>12</v>
      </c>
      <c r="B6" s="541"/>
      <c r="C6" s="531" t="s">
        <v>13</v>
      </c>
      <c r="D6" s="532"/>
      <c r="E6" s="533" t="s">
        <v>14</v>
      </c>
      <c r="F6" s="532"/>
      <c r="G6" s="533" t="s">
        <v>15</v>
      </c>
      <c r="H6" s="532"/>
      <c r="I6" s="531" t="s">
        <v>16</v>
      </c>
      <c r="J6" s="532"/>
      <c r="K6" s="533" t="s">
        <v>17</v>
      </c>
      <c r="L6" s="532"/>
      <c r="M6" s="533" t="s">
        <v>18</v>
      </c>
      <c r="N6" s="532"/>
      <c r="O6" s="533" t="s">
        <v>125</v>
      </c>
      <c r="P6" s="531"/>
    </row>
    <row r="7" spans="1:16" s="6" customFormat="1" ht="20.25" customHeight="1">
      <c r="A7" s="540"/>
      <c r="B7" s="541"/>
      <c r="C7" s="536" t="s">
        <v>62</v>
      </c>
      <c r="D7" s="537"/>
      <c r="E7" s="529" t="s">
        <v>116</v>
      </c>
      <c r="F7" s="537"/>
      <c r="G7" s="529" t="s">
        <v>117</v>
      </c>
      <c r="H7" s="537"/>
      <c r="I7" s="536" t="s">
        <v>118</v>
      </c>
      <c r="J7" s="537"/>
      <c r="K7" s="529" t="s">
        <v>119</v>
      </c>
      <c r="L7" s="537"/>
      <c r="M7" s="529" t="s">
        <v>120</v>
      </c>
      <c r="N7" s="537"/>
      <c r="O7" s="529" t="s">
        <v>126</v>
      </c>
      <c r="P7" s="530"/>
    </row>
    <row r="8" spans="1:16" s="6" customFormat="1" ht="20.25" customHeight="1">
      <c r="A8" s="540"/>
      <c r="B8" s="541"/>
      <c r="C8" s="185" t="s">
        <v>80</v>
      </c>
      <c r="D8" s="185" t="s">
        <v>113</v>
      </c>
      <c r="E8" s="185" t="s">
        <v>80</v>
      </c>
      <c r="F8" s="185" t="s">
        <v>113</v>
      </c>
      <c r="G8" s="185" t="s">
        <v>80</v>
      </c>
      <c r="H8" s="186" t="s">
        <v>113</v>
      </c>
      <c r="I8" s="185" t="s">
        <v>80</v>
      </c>
      <c r="J8" s="185" t="s">
        <v>114</v>
      </c>
      <c r="K8" s="185" t="s">
        <v>80</v>
      </c>
      <c r="L8" s="185" t="s">
        <v>115</v>
      </c>
      <c r="M8" s="186" t="s">
        <v>80</v>
      </c>
      <c r="N8" s="185" t="s">
        <v>115</v>
      </c>
      <c r="O8" s="186" t="s">
        <v>80</v>
      </c>
      <c r="P8" s="184" t="s">
        <v>115</v>
      </c>
    </row>
    <row r="9" spans="1:16" s="6" customFormat="1" ht="30" customHeight="1" thickBot="1">
      <c r="A9" s="544" t="s">
        <v>112</v>
      </c>
      <c r="B9" s="545"/>
      <c r="C9" s="187" t="s">
        <v>85</v>
      </c>
      <c r="D9" s="187" t="s">
        <v>86</v>
      </c>
      <c r="E9" s="187" t="s">
        <v>85</v>
      </c>
      <c r="F9" s="187" t="s">
        <v>86</v>
      </c>
      <c r="G9" s="187" t="s">
        <v>85</v>
      </c>
      <c r="H9" s="187" t="s">
        <v>86</v>
      </c>
      <c r="I9" s="187" t="s">
        <v>85</v>
      </c>
      <c r="J9" s="187" t="s">
        <v>86</v>
      </c>
      <c r="K9" s="187" t="s">
        <v>85</v>
      </c>
      <c r="L9" s="187" t="s">
        <v>86</v>
      </c>
      <c r="M9" s="187" t="s">
        <v>85</v>
      </c>
      <c r="N9" s="187" t="s">
        <v>86</v>
      </c>
      <c r="O9" s="187" t="s">
        <v>85</v>
      </c>
      <c r="P9" s="192" t="s">
        <v>86</v>
      </c>
    </row>
    <row r="10" spans="1:16" s="6" customFormat="1" ht="21" customHeight="1" hidden="1">
      <c r="A10" s="75" t="s">
        <v>275</v>
      </c>
      <c r="B10" s="158">
        <v>2001</v>
      </c>
      <c r="C10" s="71">
        <f aca="true" t="shared" si="0" ref="C10:D12">SUM(E10,G10,I10,K10,M10,O10)</f>
        <v>45.5</v>
      </c>
      <c r="D10" s="71">
        <f t="shared" si="0"/>
        <v>132</v>
      </c>
      <c r="E10" s="72">
        <v>5</v>
      </c>
      <c r="F10" s="72">
        <v>65</v>
      </c>
      <c r="G10" s="72">
        <v>5.5</v>
      </c>
      <c r="H10" s="72">
        <v>12</v>
      </c>
      <c r="I10" s="72">
        <v>30</v>
      </c>
      <c r="J10" s="72">
        <v>36</v>
      </c>
      <c r="K10" s="72">
        <v>0</v>
      </c>
      <c r="L10" s="72">
        <v>0</v>
      </c>
      <c r="M10" s="72">
        <v>0</v>
      </c>
      <c r="N10" s="72">
        <v>0</v>
      </c>
      <c r="O10" s="72">
        <v>5</v>
      </c>
      <c r="P10" s="72">
        <v>19</v>
      </c>
    </row>
    <row r="11" spans="1:16" s="6" customFormat="1" ht="21" customHeight="1">
      <c r="A11" s="75" t="s">
        <v>276</v>
      </c>
      <c r="B11" s="159">
        <v>2002</v>
      </c>
      <c r="C11" s="71">
        <f t="shared" si="0"/>
        <v>1.5</v>
      </c>
      <c r="D11" s="71">
        <f t="shared" si="0"/>
        <v>4</v>
      </c>
      <c r="E11" s="72">
        <v>0</v>
      </c>
      <c r="F11" s="72">
        <v>0</v>
      </c>
      <c r="G11" s="72">
        <v>1.5</v>
      </c>
      <c r="H11" s="72">
        <v>4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</row>
    <row r="12" spans="1:16" s="6" customFormat="1" ht="21" customHeight="1">
      <c r="A12" s="75" t="s">
        <v>277</v>
      </c>
      <c r="B12" s="159">
        <v>2003</v>
      </c>
      <c r="C12" s="71">
        <f t="shared" si="0"/>
        <v>47.92</v>
      </c>
      <c r="D12" s="71">
        <f t="shared" si="0"/>
        <v>338</v>
      </c>
      <c r="E12" s="72">
        <v>12.03</v>
      </c>
      <c r="F12" s="72">
        <v>241</v>
      </c>
      <c r="G12" s="72">
        <v>1.4</v>
      </c>
      <c r="H12" s="72">
        <v>4</v>
      </c>
      <c r="I12" s="72">
        <v>22.99</v>
      </c>
      <c r="J12" s="72">
        <v>35</v>
      </c>
      <c r="K12" s="72">
        <v>0</v>
      </c>
      <c r="L12" s="72">
        <v>0</v>
      </c>
      <c r="M12" s="72">
        <v>0</v>
      </c>
      <c r="N12" s="72">
        <v>0</v>
      </c>
      <c r="O12" s="72">
        <v>11.5</v>
      </c>
      <c r="P12" s="72">
        <v>58</v>
      </c>
    </row>
    <row r="13" spans="1:16" s="6" customFormat="1" ht="21" customHeight="1">
      <c r="A13" s="75" t="s">
        <v>278</v>
      </c>
      <c r="B13" s="159">
        <v>2004</v>
      </c>
      <c r="C13" s="71">
        <f aca="true" t="shared" si="1" ref="C13:D15">SUM(E13,G13,I13,K13,M13,O13)</f>
        <v>13.74</v>
      </c>
      <c r="D13" s="71">
        <f t="shared" si="1"/>
        <v>48</v>
      </c>
      <c r="E13" s="72">
        <v>1.3</v>
      </c>
      <c r="F13" s="72">
        <v>24</v>
      </c>
      <c r="G13" s="72">
        <v>0.44</v>
      </c>
      <c r="H13" s="72">
        <v>1</v>
      </c>
      <c r="I13" s="72">
        <v>11.54</v>
      </c>
      <c r="J13" s="72">
        <v>20</v>
      </c>
      <c r="K13" s="72">
        <v>0</v>
      </c>
      <c r="L13" s="72">
        <v>0</v>
      </c>
      <c r="M13" s="72">
        <v>0</v>
      </c>
      <c r="N13" s="72">
        <v>0</v>
      </c>
      <c r="O13" s="72">
        <v>0.46</v>
      </c>
      <c r="P13" s="72">
        <v>3</v>
      </c>
    </row>
    <row r="14" spans="1:16" s="6" customFormat="1" ht="21" customHeight="1">
      <c r="A14" s="75" t="s">
        <v>279</v>
      </c>
      <c r="B14" s="159">
        <v>2005</v>
      </c>
      <c r="C14" s="71">
        <f t="shared" si="1"/>
        <v>30.020000000000003</v>
      </c>
      <c r="D14" s="71">
        <f t="shared" si="1"/>
        <v>112</v>
      </c>
      <c r="E14" s="72">
        <v>3.33</v>
      </c>
      <c r="F14" s="72">
        <v>54</v>
      </c>
      <c r="G14" s="72">
        <v>0</v>
      </c>
      <c r="H14" s="72">
        <v>0</v>
      </c>
      <c r="I14" s="72">
        <v>24.01</v>
      </c>
      <c r="J14" s="72">
        <v>42</v>
      </c>
      <c r="K14" s="72">
        <v>0</v>
      </c>
      <c r="L14" s="72">
        <v>0</v>
      </c>
      <c r="M14" s="72">
        <v>0</v>
      </c>
      <c r="N14" s="72">
        <v>0</v>
      </c>
      <c r="O14" s="72">
        <v>2.68</v>
      </c>
      <c r="P14" s="72">
        <v>16</v>
      </c>
    </row>
    <row r="15" spans="1:16" s="6" customFormat="1" ht="21" customHeight="1">
      <c r="A15" s="75" t="s">
        <v>295</v>
      </c>
      <c r="B15" s="159">
        <v>2006</v>
      </c>
      <c r="C15" s="71">
        <f t="shared" si="1"/>
        <v>14.82</v>
      </c>
      <c r="D15" s="71">
        <f t="shared" si="1"/>
        <v>86</v>
      </c>
      <c r="E15" s="72">
        <v>3.87</v>
      </c>
      <c r="F15" s="72">
        <v>66</v>
      </c>
      <c r="G15" s="72">
        <v>2.1</v>
      </c>
      <c r="H15" s="72">
        <v>5</v>
      </c>
      <c r="I15" s="72">
        <v>8.85</v>
      </c>
      <c r="J15" s="72">
        <v>15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</row>
    <row r="16" spans="1:16" s="6" customFormat="1" ht="21" customHeight="1">
      <c r="A16" s="75" t="s">
        <v>302</v>
      </c>
      <c r="B16" s="159">
        <v>2007</v>
      </c>
      <c r="C16" s="71">
        <f>SUM(E16,G16,I16,K16,M16,O16)</f>
        <v>17.810000000000002</v>
      </c>
      <c r="D16" s="71">
        <f>SUM(F16,H16,J16,L16,N16,P16)</f>
        <v>40</v>
      </c>
      <c r="E16" s="72">
        <v>0.6</v>
      </c>
      <c r="F16" s="72">
        <v>10</v>
      </c>
      <c r="G16" s="72">
        <v>0</v>
      </c>
      <c r="H16" s="72">
        <v>0</v>
      </c>
      <c r="I16" s="72">
        <v>16.36</v>
      </c>
      <c r="J16" s="72">
        <v>27</v>
      </c>
      <c r="K16" s="72">
        <v>0</v>
      </c>
      <c r="L16" s="72">
        <v>0</v>
      </c>
      <c r="M16" s="72">
        <v>0</v>
      </c>
      <c r="N16" s="72">
        <v>0</v>
      </c>
      <c r="O16" s="72">
        <v>0.85</v>
      </c>
      <c r="P16" s="72">
        <v>3</v>
      </c>
    </row>
    <row r="17" spans="1:16" s="6" customFormat="1" ht="21" customHeight="1" thickBot="1">
      <c r="A17" s="75" t="s">
        <v>307</v>
      </c>
      <c r="B17" s="159">
        <v>2008</v>
      </c>
      <c r="C17" s="71">
        <f>SUM(E17,G17,I17,K17,M17,O17)</f>
        <v>21.779999999999998</v>
      </c>
      <c r="D17" s="71">
        <f>SUM(F17,H17,J17,L17,N17,P17)</f>
        <v>40</v>
      </c>
      <c r="E17" s="72">
        <v>0</v>
      </c>
      <c r="F17" s="72">
        <v>0</v>
      </c>
      <c r="G17" s="72">
        <v>0</v>
      </c>
      <c r="H17" s="72">
        <v>0</v>
      </c>
      <c r="I17" s="72">
        <v>20.58</v>
      </c>
      <c r="J17" s="72">
        <v>35</v>
      </c>
      <c r="K17" s="72">
        <v>0</v>
      </c>
      <c r="L17" s="72">
        <v>0</v>
      </c>
      <c r="M17" s="72">
        <v>0</v>
      </c>
      <c r="N17" s="72">
        <v>0</v>
      </c>
      <c r="O17" s="72">
        <v>1.2</v>
      </c>
      <c r="P17" s="72">
        <v>5</v>
      </c>
    </row>
    <row r="18" spans="1:16" s="6" customFormat="1" ht="20.25" customHeight="1">
      <c r="A18" s="538" t="s">
        <v>12</v>
      </c>
      <c r="B18" s="539"/>
      <c r="C18" s="531" t="s">
        <v>13</v>
      </c>
      <c r="D18" s="532"/>
      <c r="E18" s="533" t="s">
        <v>14</v>
      </c>
      <c r="F18" s="532"/>
      <c r="G18" s="533" t="s">
        <v>125</v>
      </c>
      <c r="H18" s="532"/>
      <c r="I18" s="531" t="s">
        <v>16</v>
      </c>
      <c r="J18" s="532"/>
      <c r="K18" s="533" t="s">
        <v>358</v>
      </c>
      <c r="L18" s="532"/>
      <c r="M18" s="533" t="s">
        <v>360</v>
      </c>
      <c r="N18" s="532"/>
      <c r="O18" s="533" t="s">
        <v>467</v>
      </c>
      <c r="P18" s="531"/>
    </row>
    <row r="19" spans="1:16" s="6" customFormat="1" ht="20.25" customHeight="1">
      <c r="A19" s="540"/>
      <c r="B19" s="541"/>
      <c r="C19" s="536" t="s">
        <v>62</v>
      </c>
      <c r="D19" s="537"/>
      <c r="E19" s="529" t="s">
        <v>116</v>
      </c>
      <c r="F19" s="537"/>
      <c r="G19" s="529" t="s">
        <v>357</v>
      </c>
      <c r="H19" s="537"/>
      <c r="I19" s="536" t="s">
        <v>356</v>
      </c>
      <c r="J19" s="537"/>
      <c r="K19" s="529" t="s">
        <v>359</v>
      </c>
      <c r="L19" s="537"/>
      <c r="M19" s="529" t="s">
        <v>362</v>
      </c>
      <c r="N19" s="537"/>
      <c r="O19" s="529" t="s">
        <v>468</v>
      </c>
      <c r="P19" s="530"/>
    </row>
    <row r="20" spans="1:16" s="6" customFormat="1" ht="20.25" customHeight="1">
      <c r="A20" s="540"/>
      <c r="B20" s="541"/>
      <c r="C20" s="185" t="s">
        <v>80</v>
      </c>
      <c r="D20" s="185" t="s">
        <v>113</v>
      </c>
      <c r="E20" s="185" t="s">
        <v>80</v>
      </c>
      <c r="F20" s="185" t="s">
        <v>113</v>
      </c>
      <c r="G20" s="185" t="s">
        <v>80</v>
      </c>
      <c r="H20" s="186" t="s">
        <v>113</v>
      </c>
      <c r="I20" s="185" t="s">
        <v>80</v>
      </c>
      <c r="J20" s="185" t="s">
        <v>114</v>
      </c>
      <c r="K20" s="185" t="s">
        <v>80</v>
      </c>
      <c r="L20" s="185" t="s">
        <v>115</v>
      </c>
      <c r="M20" s="186" t="s">
        <v>361</v>
      </c>
      <c r="N20" s="185" t="s">
        <v>115</v>
      </c>
      <c r="O20" s="186" t="s">
        <v>80</v>
      </c>
      <c r="P20" s="184" t="s">
        <v>115</v>
      </c>
    </row>
    <row r="21" spans="1:16" s="6" customFormat="1" ht="30" customHeight="1" thickBot="1">
      <c r="A21" s="534" t="s">
        <v>112</v>
      </c>
      <c r="B21" s="535"/>
      <c r="C21" s="307" t="s">
        <v>85</v>
      </c>
      <c r="D21" s="307" t="s">
        <v>86</v>
      </c>
      <c r="E21" s="307" t="s">
        <v>85</v>
      </c>
      <c r="F21" s="307" t="s">
        <v>86</v>
      </c>
      <c r="G21" s="307" t="s">
        <v>85</v>
      </c>
      <c r="H21" s="307" t="s">
        <v>86</v>
      </c>
      <c r="I21" s="307" t="s">
        <v>85</v>
      </c>
      <c r="J21" s="307" t="s">
        <v>86</v>
      </c>
      <c r="K21" s="307" t="s">
        <v>85</v>
      </c>
      <c r="L21" s="307" t="s">
        <v>86</v>
      </c>
      <c r="M21" s="307" t="s">
        <v>85</v>
      </c>
      <c r="N21" s="307" t="s">
        <v>86</v>
      </c>
      <c r="O21" s="307" t="s">
        <v>85</v>
      </c>
      <c r="P21" s="308" t="s">
        <v>86</v>
      </c>
    </row>
    <row r="22" spans="1:16" s="6" customFormat="1" ht="21" customHeight="1">
      <c r="A22" s="303" t="s">
        <v>314</v>
      </c>
      <c r="B22" s="304">
        <v>2009</v>
      </c>
      <c r="C22" s="305">
        <f aca="true" t="shared" si="2" ref="C22:D24">SUM(E22,G22,I22,K22,M22,O22)</f>
        <v>61.349999999999994</v>
      </c>
      <c r="D22" s="305">
        <f t="shared" si="2"/>
        <v>130</v>
      </c>
      <c r="E22" s="306">
        <v>1.6</v>
      </c>
      <c r="F22" s="306">
        <v>19</v>
      </c>
      <c r="G22" s="306">
        <v>0.9</v>
      </c>
      <c r="H22" s="306">
        <v>4</v>
      </c>
      <c r="I22" s="306">
        <v>34.05</v>
      </c>
      <c r="J22" s="306">
        <v>58</v>
      </c>
      <c r="K22" s="306">
        <v>5.7</v>
      </c>
      <c r="L22" s="306">
        <v>8</v>
      </c>
      <c r="M22" s="306">
        <v>3.8</v>
      </c>
      <c r="N22" s="306">
        <v>10</v>
      </c>
      <c r="O22" s="306">
        <v>15.3</v>
      </c>
      <c r="P22" s="306">
        <v>31</v>
      </c>
    </row>
    <row r="23" spans="1:16" s="318" customFormat="1" ht="21" customHeight="1">
      <c r="A23" s="75" t="s">
        <v>365</v>
      </c>
      <c r="B23" s="316">
        <v>2010</v>
      </c>
      <c r="C23" s="71">
        <f t="shared" si="2"/>
        <v>39.769999999999996</v>
      </c>
      <c r="D23" s="71">
        <f t="shared" si="2"/>
        <v>192</v>
      </c>
      <c r="E23" s="204">
        <v>10</v>
      </c>
      <c r="F23" s="204">
        <v>119</v>
      </c>
      <c r="G23" s="204">
        <v>2</v>
      </c>
      <c r="H23" s="204">
        <v>6</v>
      </c>
      <c r="I23" s="204">
        <v>25.77</v>
      </c>
      <c r="J23" s="204">
        <v>64</v>
      </c>
      <c r="K23" s="204">
        <v>2</v>
      </c>
      <c r="L23" s="204">
        <v>3</v>
      </c>
      <c r="M23" s="204">
        <v>0</v>
      </c>
      <c r="N23" s="204">
        <v>0</v>
      </c>
      <c r="O23" s="204">
        <v>0</v>
      </c>
      <c r="P23" s="204">
        <v>0</v>
      </c>
    </row>
    <row r="24" spans="1:16" s="6" customFormat="1" ht="21" customHeight="1">
      <c r="A24" s="75" t="s">
        <v>372</v>
      </c>
      <c r="B24" s="316">
        <v>2011</v>
      </c>
      <c r="C24" s="71">
        <f t="shared" si="2"/>
        <v>27.990000000000002</v>
      </c>
      <c r="D24" s="71">
        <f t="shared" si="2"/>
        <v>78</v>
      </c>
      <c r="E24" s="204">
        <v>2</v>
      </c>
      <c r="F24" s="204">
        <v>24</v>
      </c>
      <c r="G24" s="204">
        <v>1.35</v>
      </c>
      <c r="H24" s="204">
        <v>6</v>
      </c>
      <c r="I24" s="204">
        <v>23.64</v>
      </c>
      <c r="J24" s="204">
        <v>47</v>
      </c>
      <c r="K24" s="204">
        <v>1</v>
      </c>
      <c r="L24" s="204">
        <v>1</v>
      </c>
      <c r="M24" s="204">
        <v>0</v>
      </c>
      <c r="N24" s="204">
        <v>0</v>
      </c>
      <c r="O24" s="204">
        <v>0</v>
      </c>
      <c r="P24" s="204">
        <v>0</v>
      </c>
    </row>
    <row r="25" spans="1:16" s="6" customFormat="1" ht="21" customHeight="1">
      <c r="A25" s="75" t="s">
        <v>396</v>
      </c>
      <c r="B25" s="316">
        <v>2012</v>
      </c>
      <c r="C25" s="71">
        <f aca="true" t="shared" si="3" ref="C25:D27">SUM(E25,G25,I25,K25,M25,O25)</f>
        <v>21.810000000000002</v>
      </c>
      <c r="D25" s="71">
        <f t="shared" si="3"/>
        <v>31</v>
      </c>
      <c r="E25" s="204">
        <v>0</v>
      </c>
      <c r="F25" s="204">
        <v>0</v>
      </c>
      <c r="G25" s="204">
        <v>0</v>
      </c>
      <c r="H25" s="204">
        <v>0</v>
      </c>
      <c r="I25" s="204">
        <v>17.48</v>
      </c>
      <c r="J25" s="204">
        <v>23</v>
      </c>
      <c r="K25" s="204">
        <v>0.16</v>
      </c>
      <c r="L25" s="204">
        <v>0</v>
      </c>
      <c r="M25" s="204">
        <v>0</v>
      </c>
      <c r="N25" s="204">
        <v>0</v>
      </c>
      <c r="O25" s="204">
        <v>4.17</v>
      </c>
      <c r="P25" s="204">
        <v>8</v>
      </c>
    </row>
    <row r="26" spans="1:16" s="6" customFormat="1" ht="21" customHeight="1">
      <c r="A26" s="75" t="s">
        <v>402</v>
      </c>
      <c r="B26" s="316">
        <v>2013</v>
      </c>
      <c r="C26" s="71">
        <f t="shared" si="3"/>
        <v>31.42</v>
      </c>
      <c r="D26" s="71">
        <f t="shared" si="3"/>
        <v>35.01</v>
      </c>
      <c r="E26" s="204">
        <v>0</v>
      </c>
      <c r="F26" s="204">
        <v>0</v>
      </c>
      <c r="G26" s="204">
        <v>0</v>
      </c>
      <c r="H26" s="204">
        <v>0</v>
      </c>
      <c r="I26" s="204">
        <v>31.42</v>
      </c>
      <c r="J26" s="204">
        <v>35.01</v>
      </c>
      <c r="K26" s="204">
        <v>0</v>
      </c>
      <c r="L26" s="204">
        <v>0</v>
      </c>
      <c r="M26" s="204">
        <v>0</v>
      </c>
      <c r="N26" s="204">
        <v>0</v>
      </c>
      <c r="O26" s="204">
        <v>0</v>
      </c>
      <c r="P26" s="204">
        <v>0</v>
      </c>
    </row>
    <row r="27" spans="1:16" s="6" customFormat="1" ht="21" customHeight="1" thickBot="1">
      <c r="A27" s="75" t="s">
        <v>445</v>
      </c>
      <c r="B27" s="316">
        <v>2014</v>
      </c>
      <c r="C27" s="71">
        <f t="shared" si="3"/>
        <v>28.160000000000004</v>
      </c>
      <c r="D27" s="71">
        <f t="shared" si="3"/>
        <v>31.076</v>
      </c>
      <c r="E27" s="204">
        <v>0</v>
      </c>
      <c r="F27" s="204">
        <v>0</v>
      </c>
      <c r="G27" s="204">
        <v>0</v>
      </c>
      <c r="H27" s="204">
        <v>0</v>
      </c>
      <c r="I27" s="204">
        <f>26.96+1.1</f>
        <v>28.060000000000002</v>
      </c>
      <c r="J27" s="204">
        <f>1.32+29.656</f>
        <v>30.976</v>
      </c>
      <c r="K27" s="204">
        <v>0</v>
      </c>
      <c r="L27" s="204">
        <v>0</v>
      </c>
      <c r="M27" s="204">
        <v>0</v>
      </c>
      <c r="N27" s="204">
        <v>0</v>
      </c>
      <c r="O27" s="388">
        <v>0.1</v>
      </c>
      <c r="P27" s="388">
        <v>0.1</v>
      </c>
    </row>
    <row r="28" spans="1:16" s="6" customFormat="1" ht="20.25" customHeight="1">
      <c r="A28" s="538" t="s">
        <v>477</v>
      </c>
      <c r="B28" s="539"/>
      <c r="C28" s="531" t="s">
        <v>13</v>
      </c>
      <c r="D28" s="532"/>
      <c r="E28" s="533" t="s">
        <v>481</v>
      </c>
      <c r="F28" s="532"/>
      <c r="G28" s="531" t="s">
        <v>479</v>
      </c>
      <c r="H28" s="532"/>
      <c r="I28" s="531" t="s">
        <v>478</v>
      </c>
      <c r="J28" s="532"/>
      <c r="K28" s="533" t="s">
        <v>358</v>
      </c>
      <c r="L28" s="532"/>
      <c r="M28" s="533" t="s">
        <v>482</v>
      </c>
      <c r="N28" s="532"/>
      <c r="O28" s="533" t="s">
        <v>467</v>
      </c>
      <c r="P28" s="531"/>
    </row>
    <row r="29" spans="1:16" s="6" customFormat="1" ht="20.25" customHeight="1">
      <c r="A29" s="540"/>
      <c r="B29" s="541"/>
      <c r="C29" s="536" t="s">
        <v>62</v>
      </c>
      <c r="D29" s="537"/>
      <c r="E29" s="529" t="s">
        <v>116</v>
      </c>
      <c r="F29" s="537"/>
      <c r="G29" s="536" t="s">
        <v>480</v>
      </c>
      <c r="H29" s="537"/>
      <c r="I29" s="536" t="s">
        <v>356</v>
      </c>
      <c r="J29" s="537"/>
      <c r="K29" s="529" t="s">
        <v>359</v>
      </c>
      <c r="L29" s="537"/>
      <c r="M29" s="529" t="s">
        <v>483</v>
      </c>
      <c r="N29" s="537"/>
      <c r="O29" s="529" t="s">
        <v>468</v>
      </c>
      <c r="P29" s="530"/>
    </row>
    <row r="30" spans="1:16" s="6" customFormat="1" ht="20.25" customHeight="1">
      <c r="A30" s="540"/>
      <c r="B30" s="541"/>
      <c r="C30" s="185" t="s">
        <v>80</v>
      </c>
      <c r="D30" s="185" t="s">
        <v>113</v>
      </c>
      <c r="E30" s="185" t="s">
        <v>80</v>
      </c>
      <c r="F30" s="185" t="s">
        <v>113</v>
      </c>
      <c r="G30" s="185" t="s">
        <v>80</v>
      </c>
      <c r="H30" s="185" t="s">
        <v>114</v>
      </c>
      <c r="I30" s="185" t="s">
        <v>80</v>
      </c>
      <c r="J30" s="185" t="s">
        <v>114</v>
      </c>
      <c r="K30" s="185" t="s">
        <v>80</v>
      </c>
      <c r="L30" s="185" t="s">
        <v>115</v>
      </c>
      <c r="M30" s="186" t="s">
        <v>361</v>
      </c>
      <c r="N30" s="185" t="s">
        <v>115</v>
      </c>
      <c r="O30" s="186" t="s">
        <v>80</v>
      </c>
      <c r="P30" s="184" t="s">
        <v>115</v>
      </c>
    </row>
    <row r="31" spans="1:16" s="6" customFormat="1" ht="30" customHeight="1">
      <c r="A31" s="534" t="s">
        <v>112</v>
      </c>
      <c r="B31" s="535"/>
      <c r="C31" s="307" t="s">
        <v>85</v>
      </c>
      <c r="D31" s="307" t="s">
        <v>86</v>
      </c>
      <c r="E31" s="307" t="s">
        <v>85</v>
      </c>
      <c r="F31" s="307" t="s">
        <v>86</v>
      </c>
      <c r="G31" s="307" t="s">
        <v>85</v>
      </c>
      <c r="H31" s="307" t="s">
        <v>86</v>
      </c>
      <c r="I31" s="307" t="s">
        <v>85</v>
      </c>
      <c r="J31" s="307" t="s">
        <v>86</v>
      </c>
      <c r="K31" s="307" t="s">
        <v>85</v>
      </c>
      <c r="L31" s="307" t="s">
        <v>86</v>
      </c>
      <c r="M31" s="307" t="s">
        <v>85</v>
      </c>
      <c r="N31" s="307" t="s">
        <v>86</v>
      </c>
      <c r="O31" s="307" t="s">
        <v>85</v>
      </c>
      <c r="P31" s="308" t="s">
        <v>86</v>
      </c>
    </row>
    <row r="32" spans="1:16" s="6" customFormat="1" ht="21.75" customHeight="1">
      <c r="A32" s="401" t="s">
        <v>466</v>
      </c>
      <c r="B32" s="402">
        <v>2015</v>
      </c>
      <c r="C32" s="403">
        <f aca="true" t="shared" si="4" ref="C32:D34">SUM(E32,G32,I32,K32,M32,O32)</f>
        <v>35.7</v>
      </c>
      <c r="D32" s="403">
        <f t="shared" si="4"/>
        <v>38.599999999999994</v>
      </c>
      <c r="E32" s="404">
        <v>0</v>
      </c>
      <c r="F32" s="404">
        <v>0</v>
      </c>
      <c r="G32" s="404">
        <v>12.2</v>
      </c>
      <c r="H32" s="404">
        <v>14.3</v>
      </c>
      <c r="I32" s="404">
        <v>20.8</v>
      </c>
      <c r="J32" s="404">
        <v>23</v>
      </c>
      <c r="K32" s="404">
        <v>0</v>
      </c>
      <c r="L32" s="404">
        <v>0</v>
      </c>
      <c r="M32" s="404">
        <v>2.7</v>
      </c>
      <c r="N32" s="404">
        <v>1.3</v>
      </c>
      <c r="O32" s="404">
        <v>0</v>
      </c>
      <c r="P32" s="404">
        <v>0</v>
      </c>
    </row>
    <row r="33" spans="1:16" s="6" customFormat="1" ht="21.75" customHeight="1">
      <c r="A33" s="75" t="s">
        <v>516</v>
      </c>
      <c r="B33" s="316">
        <v>2016</v>
      </c>
      <c r="C33" s="71">
        <f t="shared" si="4"/>
        <v>51.25</v>
      </c>
      <c r="D33" s="71">
        <f t="shared" si="4"/>
        <v>66.686</v>
      </c>
      <c r="E33" s="204">
        <v>0</v>
      </c>
      <c r="F33" s="204">
        <v>0</v>
      </c>
      <c r="G33" s="204">
        <v>21.65</v>
      </c>
      <c r="H33" s="204">
        <v>21.53</v>
      </c>
      <c r="I33" s="204">
        <v>19.6</v>
      </c>
      <c r="J33" s="204">
        <v>21.852</v>
      </c>
      <c r="K33" s="204">
        <v>0</v>
      </c>
      <c r="L33" s="204">
        <v>0</v>
      </c>
      <c r="M33" s="204">
        <v>4</v>
      </c>
      <c r="N33" s="204">
        <v>5.304</v>
      </c>
      <c r="O33" s="204">
        <v>6</v>
      </c>
      <c r="P33" s="204">
        <v>18</v>
      </c>
    </row>
    <row r="34" spans="1:16" s="6" customFormat="1" ht="21.75" customHeight="1">
      <c r="A34" s="75" t="s">
        <v>526</v>
      </c>
      <c r="B34" s="316">
        <v>2017</v>
      </c>
      <c r="C34" s="71">
        <f t="shared" si="4"/>
        <v>22.07</v>
      </c>
      <c r="D34" s="71">
        <f t="shared" si="4"/>
        <v>26.834</v>
      </c>
      <c r="E34" s="204">
        <v>0</v>
      </c>
      <c r="F34" s="204">
        <v>0</v>
      </c>
      <c r="G34" s="204">
        <v>12.2</v>
      </c>
      <c r="H34" s="204">
        <v>15.2</v>
      </c>
      <c r="I34" s="204">
        <v>9.87</v>
      </c>
      <c r="J34" s="204">
        <v>11.634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</row>
    <row r="35" spans="1:16" s="6" customFormat="1" ht="21.75" customHeight="1">
      <c r="A35" s="75" t="s">
        <v>532</v>
      </c>
      <c r="B35" s="316">
        <v>2018</v>
      </c>
      <c r="C35" s="71">
        <f aca="true" t="shared" si="5" ref="C35:D37">SUM(E35,G35,I35,K35,M35,O35)</f>
        <v>26.27</v>
      </c>
      <c r="D35" s="71">
        <f t="shared" si="5"/>
        <v>28.092</v>
      </c>
      <c r="E35" s="204">
        <v>0</v>
      </c>
      <c r="F35" s="204">
        <v>0</v>
      </c>
      <c r="G35" s="204">
        <v>17.66</v>
      </c>
      <c r="H35" s="204">
        <v>17.762</v>
      </c>
      <c r="I35" s="204">
        <v>8.61</v>
      </c>
      <c r="J35" s="204">
        <v>10.33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</row>
    <row r="36" spans="1:16" s="6" customFormat="1" ht="21.75" customHeight="1">
      <c r="A36" s="75" t="s">
        <v>535</v>
      </c>
      <c r="B36" s="316">
        <v>2019</v>
      </c>
      <c r="C36" s="71">
        <f t="shared" si="5"/>
        <v>72.84</v>
      </c>
      <c r="D36" s="71">
        <f t="shared" si="5"/>
        <v>77.598</v>
      </c>
      <c r="E36" s="204">
        <v>0</v>
      </c>
      <c r="F36" s="204">
        <v>0</v>
      </c>
      <c r="G36" s="204">
        <v>14.92</v>
      </c>
      <c r="H36" s="204">
        <v>14.696</v>
      </c>
      <c r="I36" s="204">
        <v>15.12</v>
      </c>
      <c r="J36" s="204">
        <v>18.144</v>
      </c>
      <c r="K36" s="204">
        <v>0</v>
      </c>
      <c r="L36" s="204">
        <v>0</v>
      </c>
      <c r="M36" s="204">
        <v>42.8</v>
      </c>
      <c r="N36" s="204">
        <v>44.758</v>
      </c>
      <c r="O36" s="204">
        <v>0</v>
      </c>
      <c r="P36" s="204">
        <v>0</v>
      </c>
    </row>
    <row r="37" spans="1:16" s="6" customFormat="1" ht="13.5" customHeight="1">
      <c r="A37" s="75" t="s">
        <v>539</v>
      </c>
      <c r="B37" s="316">
        <v>2020</v>
      </c>
      <c r="C37" s="71">
        <f t="shared" si="5"/>
        <v>73.94</v>
      </c>
      <c r="D37" s="71">
        <f t="shared" si="5"/>
        <v>78</v>
      </c>
      <c r="E37" s="204"/>
      <c r="F37" s="204"/>
      <c r="G37" s="204">
        <v>14.92</v>
      </c>
      <c r="H37" s="204">
        <v>15</v>
      </c>
      <c r="I37" s="204">
        <v>15.42</v>
      </c>
      <c r="J37" s="204">
        <v>19</v>
      </c>
      <c r="K37" s="204">
        <v>0</v>
      </c>
      <c r="L37" s="204">
        <v>0</v>
      </c>
      <c r="M37" s="204">
        <v>43.6</v>
      </c>
      <c r="N37" s="204">
        <v>44</v>
      </c>
      <c r="O37" s="204">
        <v>0</v>
      </c>
      <c r="P37" s="204">
        <v>0</v>
      </c>
    </row>
    <row r="38" spans="1:16" s="6" customFormat="1" ht="15" customHeight="1" thickBot="1">
      <c r="A38" s="181"/>
      <c r="B38" s="359"/>
      <c r="C38" s="360"/>
      <c r="D38" s="360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</row>
    <row r="39" spans="1:2" ht="21.75" customHeight="1">
      <c r="A39" s="24" t="s">
        <v>411</v>
      </c>
      <c r="B39" s="24"/>
    </row>
    <row r="40" ht="19.5" customHeight="1">
      <c r="A40" s="364" t="s">
        <v>401</v>
      </c>
    </row>
  </sheetData>
  <sheetProtection/>
  <mergeCells count="50">
    <mergeCell ref="M18:N18"/>
    <mergeCell ref="M7:N7"/>
    <mergeCell ref="K6:L6"/>
    <mergeCell ref="K7:L7"/>
    <mergeCell ref="G19:H19"/>
    <mergeCell ref="A1:B1"/>
    <mergeCell ref="A9:B9"/>
    <mergeCell ref="E7:F7"/>
    <mergeCell ref="C7:D7"/>
    <mergeCell ref="A6:B8"/>
    <mergeCell ref="O1:P1"/>
    <mergeCell ref="M19:N19"/>
    <mergeCell ref="O19:P19"/>
    <mergeCell ref="I19:J19"/>
    <mergeCell ref="K19:L19"/>
    <mergeCell ref="C19:D19"/>
    <mergeCell ref="E19:F19"/>
    <mergeCell ref="C18:D18"/>
    <mergeCell ref="E18:F18"/>
    <mergeCell ref="O6:P6"/>
    <mergeCell ref="G29:H29"/>
    <mergeCell ref="O18:P18"/>
    <mergeCell ref="O7:P7"/>
    <mergeCell ref="I18:J18"/>
    <mergeCell ref="K18:L18"/>
    <mergeCell ref="M6:N6"/>
    <mergeCell ref="G6:H6"/>
    <mergeCell ref="I7:J7"/>
    <mergeCell ref="G7:H7"/>
    <mergeCell ref="I6:J6"/>
    <mergeCell ref="A18:B20"/>
    <mergeCell ref="A31:B31"/>
    <mergeCell ref="I29:J29"/>
    <mergeCell ref="K29:L29"/>
    <mergeCell ref="M29:N29"/>
    <mergeCell ref="C6:D6"/>
    <mergeCell ref="E6:F6"/>
    <mergeCell ref="G18:H18"/>
    <mergeCell ref="A28:B30"/>
    <mergeCell ref="C28:D28"/>
    <mergeCell ref="O29:P29"/>
    <mergeCell ref="I28:J28"/>
    <mergeCell ref="K28:L28"/>
    <mergeCell ref="M28:N28"/>
    <mergeCell ref="O28:P28"/>
    <mergeCell ref="A21:B21"/>
    <mergeCell ref="E28:F28"/>
    <mergeCell ref="G28:H28"/>
    <mergeCell ref="C29:D29"/>
    <mergeCell ref="E29:F29"/>
  </mergeCells>
  <printOptions horizontalCentered="1"/>
  <pageMargins left="0.7874015748031497" right="0.7874015748031497" top="0.5905511811023623" bottom="0.64" header="0.5118110236220472" footer="0.34"/>
  <pageSetup horizontalDpi="300" verticalDpi="300" orientation="portrait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489"/>
  <sheetViews>
    <sheetView zoomScale="120" zoomScaleNormal="120" zoomScalePageLayoutView="0" workbookViewId="0" topLeftCell="A23">
      <selection activeCell="P38" sqref="P38"/>
    </sheetView>
  </sheetViews>
  <sheetFormatPr defaultColWidth="9.00390625" defaultRowHeight="15.75"/>
  <cols>
    <col min="1" max="1" width="9.00390625" style="6" customWidth="1"/>
    <col min="2" max="2" width="8.125" style="6" customWidth="1"/>
    <col min="3" max="3" width="10.625" style="29" customWidth="1"/>
    <col min="4" max="4" width="10.25390625" style="77" bestFit="1" customWidth="1"/>
    <col min="5" max="5" width="10.625" style="29" customWidth="1"/>
    <col min="6" max="6" width="9.125" style="29" bestFit="1" customWidth="1"/>
    <col min="7" max="7" width="10.625" style="29" customWidth="1"/>
    <col min="8" max="8" width="10.375" style="29" bestFit="1" customWidth="1"/>
    <col min="9" max="9" width="11.375" style="29" customWidth="1"/>
    <col min="10" max="10" width="10.00390625" style="29" customWidth="1"/>
    <col min="11" max="11" width="10.625" style="29" customWidth="1"/>
    <col min="12" max="12" width="10.125" style="29" customWidth="1"/>
    <col min="13" max="13" width="10.625" style="29" customWidth="1"/>
    <col min="14" max="14" width="10.125" style="29" customWidth="1"/>
    <col min="15" max="15" width="10.625" style="29" customWidth="1"/>
    <col min="16" max="16" width="10.125" style="29" customWidth="1"/>
    <col min="17" max="16384" width="9.00390625" style="29" customWidth="1"/>
  </cols>
  <sheetData>
    <row r="1" spans="1:16" s="6" customFormat="1" ht="15.75" customHeight="1">
      <c r="A1" s="543" t="s">
        <v>491</v>
      </c>
      <c r="B1" s="543"/>
      <c r="C1" s="4"/>
      <c r="D1" s="4"/>
      <c r="E1" s="5"/>
      <c r="F1" s="5"/>
      <c r="K1" s="5"/>
      <c r="L1" s="5"/>
      <c r="M1" s="5"/>
      <c r="N1" s="5"/>
      <c r="O1" s="542" t="s">
        <v>492</v>
      </c>
      <c r="P1" s="542"/>
    </row>
    <row r="2" spans="1:16" s="6" customFormat="1" ht="19.5" customHeight="1">
      <c r="A2" s="65"/>
      <c r="B2" s="195" t="s">
        <v>506</v>
      </c>
      <c r="C2" s="195"/>
      <c r="D2" s="199"/>
      <c r="E2" s="193"/>
      <c r="F2" s="193"/>
      <c r="G2" s="194"/>
      <c r="H2" s="195"/>
      <c r="I2" s="65"/>
      <c r="J2" s="196" t="s">
        <v>350</v>
      </c>
      <c r="K2" s="200"/>
      <c r="L2" s="193"/>
      <c r="M2" s="193"/>
      <c r="N2" s="193"/>
      <c r="O2" s="193"/>
      <c r="P2" s="67"/>
    </row>
    <row r="3" spans="1:16" s="6" customFormat="1" ht="15.75" customHeight="1">
      <c r="A3" s="5"/>
      <c r="B3" s="5"/>
      <c r="C3" s="5"/>
      <c r="D3" s="73" t="s">
        <v>129</v>
      </c>
      <c r="E3" s="5"/>
      <c r="F3" s="5"/>
      <c r="G3" s="5"/>
      <c r="H3" s="5"/>
      <c r="I3" s="5"/>
      <c r="J3" s="5"/>
      <c r="K3" s="197" t="s">
        <v>127</v>
      </c>
      <c r="L3" s="198"/>
      <c r="M3" s="198"/>
      <c r="N3" s="198"/>
      <c r="O3" s="5"/>
      <c r="P3" s="68"/>
    </row>
    <row r="4" spans="1:16" s="6" customFormat="1" ht="15.75" customHeight="1">
      <c r="A4" s="5" t="s">
        <v>109</v>
      </c>
      <c r="B4" s="5"/>
      <c r="C4" s="5"/>
      <c r="D4" s="7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</row>
    <row r="5" spans="1:16" s="6" customFormat="1" ht="15.75" customHeight="1" thickBot="1">
      <c r="A5" s="69" t="s">
        <v>110</v>
      </c>
      <c r="B5" s="69"/>
      <c r="C5" s="69"/>
      <c r="D5" s="74"/>
      <c r="E5" s="69"/>
      <c r="F5" s="69"/>
      <c r="G5" s="69"/>
      <c r="H5" s="69"/>
      <c r="I5" s="69"/>
      <c r="J5" s="70"/>
      <c r="K5" s="69"/>
      <c r="L5" s="69"/>
      <c r="M5" s="69"/>
      <c r="N5" s="69"/>
      <c r="O5" s="69"/>
      <c r="P5" s="191" t="s">
        <v>124</v>
      </c>
    </row>
    <row r="6" spans="1:16" s="6" customFormat="1" ht="20.25" customHeight="1">
      <c r="A6" s="538" t="s">
        <v>12</v>
      </c>
      <c r="B6" s="539"/>
      <c r="C6" s="531" t="s">
        <v>19</v>
      </c>
      <c r="D6" s="532"/>
      <c r="E6" s="533" t="s">
        <v>20</v>
      </c>
      <c r="F6" s="532"/>
      <c r="G6" s="533" t="s">
        <v>53</v>
      </c>
      <c r="H6" s="532"/>
      <c r="I6" s="531" t="s">
        <v>54</v>
      </c>
      <c r="J6" s="532"/>
      <c r="K6" s="533" t="s">
        <v>21</v>
      </c>
      <c r="L6" s="532"/>
      <c r="M6" s="533" t="s">
        <v>22</v>
      </c>
      <c r="N6" s="532"/>
      <c r="O6" s="533" t="s">
        <v>55</v>
      </c>
      <c r="P6" s="531"/>
    </row>
    <row r="7" spans="1:16" s="6" customFormat="1" ht="20.25" customHeight="1">
      <c r="A7" s="540"/>
      <c r="B7" s="541"/>
      <c r="C7" s="529" t="s">
        <v>132</v>
      </c>
      <c r="D7" s="537"/>
      <c r="E7" s="529" t="s">
        <v>133</v>
      </c>
      <c r="F7" s="537"/>
      <c r="G7" s="546"/>
      <c r="H7" s="537"/>
      <c r="I7" s="536" t="s">
        <v>134</v>
      </c>
      <c r="J7" s="537"/>
      <c r="K7" s="529" t="s">
        <v>135</v>
      </c>
      <c r="L7" s="537"/>
      <c r="M7" s="546"/>
      <c r="N7" s="537"/>
      <c r="O7" s="546"/>
      <c r="P7" s="530"/>
    </row>
    <row r="8" spans="1:16" s="6" customFormat="1" ht="20.25" customHeight="1">
      <c r="A8" s="540"/>
      <c r="B8" s="541"/>
      <c r="C8" s="186" t="s">
        <v>80</v>
      </c>
      <c r="D8" s="201" t="s">
        <v>130</v>
      </c>
      <c r="E8" s="186" t="s">
        <v>80</v>
      </c>
      <c r="F8" s="183" t="s">
        <v>130</v>
      </c>
      <c r="G8" s="205" t="s">
        <v>80</v>
      </c>
      <c r="H8" s="183" t="s">
        <v>130</v>
      </c>
      <c r="I8" s="185" t="s">
        <v>80</v>
      </c>
      <c r="J8" s="183" t="s">
        <v>130</v>
      </c>
      <c r="K8" s="183" t="s">
        <v>80</v>
      </c>
      <c r="L8" s="183" t="s">
        <v>130</v>
      </c>
      <c r="M8" s="186" t="s">
        <v>80</v>
      </c>
      <c r="N8" s="183" t="s">
        <v>130</v>
      </c>
      <c r="O8" s="183" t="s">
        <v>80</v>
      </c>
      <c r="P8" s="182" t="s">
        <v>130</v>
      </c>
    </row>
    <row r="9" spans="1:16" s="6" customFormat="1" ht="20.25" customHeight="1" thickBot="1">
      <c r="A9" s="544" t="s">
        <v>131</v>
      </c>
      <c r="B9" s="547"/>
      <c r="C9" s="187" t="s">
        <v>85</v>
      </c>
      <c r="D9" s="202" t="s">
        <v>86</v>
      </c>
      <c r="E9" s="187" t="s">
        <v>85</v>
      </c>
      <c r="F9" s="202" t="s">
        <v>86</v>
      </c>
      <c r="G9" s="206" t="s">
        <v>85</v>
      </c>
      <c r="H9" s="202" t="s">
        <v>86</v>
      </c>
      <c r="I9" s="187" t="s">
        <v>85</v>
      </c>
      <c r="J9" s="202" t="s">
        <v>86</v>
      </c>
      <c r="K9" s="187" t="s">
        <v>85</v>
      </c>
      <c r="L9" s="202" t="s">
        <v>86</v>
      </c>
      <c r="M9" s="187" t="s">
        <v>85</v>
      </c>
      <c r="N9" s="202" t="s">
        <v>86</v>
      </c>
      <c r="O9" s="187" t="s">
        <v>85</v>
      </c>
      <c r="P9" s="203" t="s">
        <v>86</v>
      </c>
    </row>
    <row r="10" spans="1:16" s="76" customFormat="1" ht="25.5" customHeight="1" hidden="1">
      <c r="A10" s="75" t="s">
        <v>275</v>
      </c>
      <c r="B10" s="159">
        <v>2001</v>
      </c>
      <c r="C10" s="72">
        <f aca="true" t="shared" si="0" ref="C10:C17">SUM(E10,G10,I10,K10,M10,O10)</f>
        <v>101.5</v>
      </c>
      <c r="D10" s="72">
        <f aca="true" t="shared" si="1" ref="D10:D17">SUM(F10,H10,J10,L10,N10,P10)</f>
        <v>98</v>
      </c>
      <c r="E10" s="72">
        <v>80</v>
      </c>
      <c r="F10" s="72">
        <v>36</v>
      </c>
      <c r="G10" s="72">
        <v>4</v>
      </c>
      <c r="H10" s="72">
        <v>14</v>
      </c>
      <c r="I10" s="204">
        <v>0</v>
      </c>
      <c r="J10" s="204">
        <v>0</v>
      </c>
      <c r="K10" s="72">
        <v>0</v>
      </c>
      <c r="L10" s="72">
        <v>0</v>
      </c>
      <c r="M10" s="72">
        <v>12.5</v>
      </c>
      <c r="N10" s="72">
        <v>18</v>
      </c>
      <c r="O10" s="72">
        <v>5</v>
      </c>
      <c r="P10" s="72">
        <v>30</v>
      </c>
    </row>
    <row r="11" spans="1:16" s="76" customFormat="1" ht="25.5" customHeight="1">
      <c r="A11" s="75" t="s">
        <v>276</v>
      </c>
      <c r="B11" s="159">
        <v>2002</v>
      </c>
      <c r="C11" s="72">
        <f t="shared" si="0"/>
        <v>99.6</v>
      </c>
      <c r="D11" s="72">
        <f t="shared" si="1"/>
        <v>60</v>
      </c>
      <c r="E11" s="72">
        <v>80</v>
      </c>
      <c r="F11" s="72">
        <v>36</v>
      </c>
      <c r="G11" s="72">
        <v>0</v>
      </c>
      <c r="H11" s="72">
        <v>0</v>
      </c>
      <c r="I11" s="204">
        <v>0</v>
      </c>
      <c r="J11" s="204">
        <v>0</v>
      </c>
      <c r="K11" s="72">
        <v>0</v>
      </c>
      <c r="L11" s="72">
        <v>0</v>
      </c>
      <c r="M11" s="72">
        <v>19.6</v>
      </c>
      <c r="N11" s="72">
        <v>24</v>
      </c>
      <c r="O11" s="72">
        <v>0</v>
      </c>
      <c r="P11" s="72">
        <v>0</v>
      </c>
    </row>
    <row r="12" spans="1:16" s="76" customFormat="1" ht="25.5" customHeight="1">
      <c r="A12" s="75" t="s">
        <v>277</v>
      </c>
      <c r="B12" s="159">
        <v>2003</v>
      </c>
      <c r="C12" s="72">
        <f t="shared" si="0"/>
        <v>87.92</v>
      </c>
      <c r="D12" s="72">
        <f t="shared" si="1"/>
        <v>73</v>
      </c>
      <c r="E12" s="72">
        <v>80</v>
      </c>
      <c r="F12" s="72">
        <v>60</v>
      </c>
      <c r="G12" s="72">
        <v>0.3</v>
      </c>
      <c r="H12" s="72">
        <v>1</v>
      </c>
      <c r="I12" s="204">
        <v>0</v>
      </c>
      <c r="J12" s="204">
        <v>0</v>
      </c>
      <c r="K12" s="72">
        <v>0</v>
      </c>
      <c r="L12" s="72">
        <v>0</v>
      </c>
      <c r="M12" s="72">
        <v>7.42</v>
      </c>
      <c r="N12" s="72">
        <v>11</v>
      </c>
      <c r="O12" s="72">
        <v>0.2</v>
      </c>
      <c r="P12" s="72">
        <v>1</v>
      </c>
    </row>
    <row r="13" spans="1:16" s="76" customFormat="1" ht="25.5" customHeight="1">
      <c r="A13" s="75" t="s">
        <v>278</v>
      </c>
      <c r="B13" s="159">
        <v>2004</v>
      </c>
      <c r="C13" s="72">
        <f t="shared" si="0"/>
        <v>65.3</v>
      </c>
      <c r="D13" s="72">
        <f t="shared" si="1"/>
        <v>47</v>
      </c>
      <c r="E13" s="72">
        <v>60.25</v>
      </c>
      <c r="F13" s="72">
        <v>39</v>
      </c>
      <c r="G13" s="72">
        <v>0</v>
      </c>
      <c r="H13" s="72">
        <v>0</v>
      </c>
      <c r="I13" s="204">
        <v>0</v>
      </c>
      <c r="J13" s="204">
        <v>0</v>
      </c>
      <c r="K13" s="72">
        <v>0</v>
      </c>
      <c r="L13" s="72">
        <v>0</v>
      </c>
      <c r="M13" s="72">
        <v>5.05</v>
      </c>
      <c r="N13" s="72">
        <v>8</v>
      </c>
      <c r="O13" s="72">
        <v>0</v>
      </c>
      <c r="P13" s="72">
        <v>0</v>
      </c>
    </row>
    <row r="14" spans="1:16" s="76" customFormat="1" ht="25.5" customHeight="1">
      <c r="A14" s="75" t="s">
        <v>279</v>
      </c>
      <c r="B14" s="159">
        <v>2005</v>
      </c>
      <c r="C14" s="72">
        <f t="shared" si="0"/>
        <v>75.74</v>
      </c>
      <c r="D14" s="72">
        <f t="shared" si="1"/>
        <v>57</v>
      </c>
      <c r="E14" s="72">
        <v>68.25</v>
      </c>
      <c r="F14" s="72">
        <v>44</v>
      </c>
      <c r="G14" s="72">
        <v>0.3</v>
      </c>
      <c r="H14" s="72">
        <v>1</v>
      </c>
      <c r="I14" s="204">
        <v>0</v>
      </c>
      <c r="J14" s="204">
        <v>0</v>
      </c>
      <c r="K14" s="72">
        <v>0</v>
      </c>
      <c r="L14" s="72">
        <v>0</v>
      </c>
      <c r="M14" s="72">
        <v>6.99</v>
      </c>
      <c r="N14" s="72">
        <v>11</v>
      </c>
      <c r="O14" s="72">
        <v>0.2</v>
      </c>
      <c r="P14" s="72">
        <v>1</v>
      </c>
    </row>
    <row r="15" spans="1:16" s="76" customFormat="1" ht="25.5" customHeight="1">
      <c r="A15" s="75" t="s">
        <v>295</v>
      </c>
      <c r="B15" s="159">
        <v>2006</v>
      </c>
      <c r="C15" s="72">
        <f t="shared" si="0"/>
        <v>71.5</v>
      </c>
      <c r="D15" s="72">
        <f t="shared" si="1"/>
        <v>57</v>
      </c>
      <c r="E15" s="72">
        <v>68.25</v>
      </c>
      <c r="F15" s="72">
        <v>51</v>
      </c>
      <c r="G15" s="72">
        <v>0.3</v>
      </c>
      <c r="H15" s="72">
        <v>1</v>
      </c>
      <c r="I15" s="204">
        <v>0</v>
      </c>
      <c r="J15" s="204">
        <v>0</v>
      </c>
      <c r="K15" s="72">
        <v>0</v>
      </c>
      <c r="L15" s="72">
        <v>0</v>
      </c>
      <c r="M15" s="72">
        <v>2.75</v>
      </c>
      <c r="N15" s="72">
        <v>4</v>
      </c>
      <c r="O15" s="72">
        <v>0.2</v>
      </c>
      <c r="P15" s="72">
        <v>1</v>
      </c>
    </row>
    <row r="16" spans="1:16" s="76" customFormat="1" ht="25.5" customHeight="1">
      <c r="A16" s="75" t="s">
        <v>302</v>
      </c>
      <c r="B16" s="159">
        <v>2007</v>
      </c>
      <c r="C16" s="72">
        <f t="shared" si="0"/>
        <v>75.95</v>
      </c>
      <c r="D16" s="72">
        <f t="shared" si="1"/>
        <v>64</v>
      </c>
      <c r="E16" s="72">
        <v>68.25</v>
      </c>
      <c r="F16" s="72">
        <v>51</v>
      </c>
      <c r="G16" s="72">
        <v>0</v>
      </c>
      <c r="H16" s="72">
        <v>0</v>
      </c>
      <c r="I16" s="204">
        <v>0</v>
      </c>
      <c r="J16" s="204">
        <v>0</v>
      </c>
      <c r="K16" s="72">
        <v>0</v>
      </c>
      <c r="L16" s="72">
        <v>0</v>
      </c>
      <c r="M16" s="72">
        <v>7.55</v>
      </c>
      <c r="N16" s="72">
        <v>12</v>
      </c>
      <c r="O16" s="72">
        <v>0.15</v>
      </c>
      <c r="P16" s="72">
        <v>1</v>
      </c>
    </row>
    <row r="17" spans="1:16" s="76" customFormat="1" ht="25.5" customHeight="1" thickBot="1">
      <c r="A17" s="75" t="s">
        <v>307</v>
      </c>
      <c r="B17" s="159">
        <v>2008</v>
      </c>
      <c r="C17" s="72">
        <f t="shared" si="0"/>
        <v>62.400000000000006</v>
      </c>
      <c r="D17" s="72">
        <f t="shared" si="1"/>
        <v>50</v>
      </c>
      <c r="E17" s="72">
        <v>55.2</v>
      </c>
      <c r="F17" s="72">
        <v>39</v>
      </c>
      <c r="G17" s="72">
        <v>0</v>
      </c>
      <c r="H17" s="72">
        <v>0</v>
      </c>
      <c r="I17" s="204">
        <v>0</v>
      </c>
      <c r="J17" s="204">
        <v>0</v>
      </c>
      <c r="K17" s="72">
        <v>0</v>
      </c>
      <c r="L17" s="72">
        <v>0</v>
      </c>
      <c r="M17" s="72">
        <v>7</v>
      </c>
      <c r="N17" s="72">
        <v>10</v>
      </c>
      <c r="O17" s="72">
        <v>0.2</v>
      </c>
      <c r="P17" s="72">
        <v>1</v>
      </c>
    </row>
    <row r="18" spans="1:16" s="6" customFormat="1" ht="20.25" customHeight="1">
      <c r="A18" s="538" t="s">
        <v>484</v>
      </c>
      <c r="B18" s="539"/>
      <c r="C18" s="531" t="s">
        <v>19</v>
      </c>
      <c r="D18" s="532"/>
      <c r="E18" s="533" t="s">
        <v>20</v>
      </c>
      <c r="F18" s="532"/>
      <c r="G18" s="533" t="s">
        <v>53</v>
      </c>
      <c r="H18" s="532"/>
      <c r="I18" s="531" t="s">
        <v>328</v>
      </c>
      <c r="J18" s="532"/>
      <c r="K18" s="533" t="s">
        <v>21</v>
      </c>
      <c r="L18" s="532"/>
      <c r="M18" s="533" t="s">
        <v>329</v>
      </c>
      <c r="N18" s="532"/>
      <c r="O18" s="533" t="s">
        <v>330</v>
      </c>
      <c r="P18" s="531"/>
    </row>
    <row r="19" spans="1:16" s="6" customFormat="1" ht="20.25" customHeight="1">
      <c r="A19" s="540"/>
      <c r="B19" s="541"/>
      <c r="C19" s="529" t="s">
        <v>132</v>
      </c>
      <c r="D19" s="537"/>
      <c r="E19" s="529" t="s">
        <v>128</v>
      </c>
      <c r="F19" s="537"/>
      <c r="G19" s="546"/>
      <c r="H19" s="537"/>
      <c r="I19" s="536"/>
      <c r="J19" s="537"/>
      <c r="K19" s="529" t="s">
        <v>135</v>
      </c>
      <c r="L19" s="537"/>
      <c r="M19" s="546"/>
      <c r="N19" s="537"/>
      <c r="O19" s="546"/>
      <c r="P19" s="530"/>
    </row>
    <row r="20" spans="1:16" s="6" customFormat="1" ht="20.25" customHeight="1">
      <c r="A20" s="540"/>
      <c r="B20" s="541"/>
      <c r="C20" s="186" t="s">
        <v>80</v>
      </c>
      <c r="D20" s="201" t="s">
        <v>130</v>
      </c>
      <c r="E20" s="186" t="s">
        <v>80</v>
      </c>
      <c r="F20" s="183" t="s">
        <v>130</v>
      </c>
      <c r="G20" s="205" t="s">
        <v>80</v>
      </c>
      <c r="H20" s="183" t="s">
        <v>130</v>
      </c>
      <c r="I20" s="185" t="s">
        <v>80</v>
      </c>
      <c r="J20" s="183" t="s">
        <v>130</v>
      </c>
      <c r="K20" s="183" t="s">
        <v>80</v>
      </c>
      <c r="L20" s="183" t="s">
        <v>130</v>
      </c>
      <c r="M20" s="186" t="s">
        <v>80</v>
      </c>
      <c r="N20" s="183" t="s">
        <v>130</v>
      </c>
      <c r="O20" s="183" t="s">
        <v>80</v>
      </c>
      <c r="P20" s="182" t="s">
        <v>130</v>
      </c>
    </row>
    <row r="21" spans="1:16" s="6" customFormat="1" ht="20.25" customHeight="1" thickBot="1">
      <c r="A21" s="544" t="s">
        <v>131</v>
      </c>
      <c r="B21" s="547"/>
      <c r="C21" s="187" t="s">
        <v>85</v>
      </c>
      <c r="D21" s="202" t="s">
        <v>86</v>
      </c>
      <c r="E21" s="187" t="s">
        <v>85</v>
      </c>
      <c r="F21" s="202" t="s">
        <v>86</v>
      </c>
      <c r="G21" s="206" t="s">
        <v>85</v>
      </c>
      <c r="H21" s="202" t="s">
        <v>86</v>
      </c>
      <c r="I21" s="187" t="s">
        <v>85</v>
      </c>
      <c r="J21" s="202" t="s">
        <v>86</v>
      </c>
      <c r="K21" s="187" t="s">
        <v>85</v>
      </c>
      <c r="L21" s="202" t="s">
        <v>86</v>
      </c>
      <c r="M21" s="187" t="s">
        <v>85</v>
      </c>
      <c r="N21" s="202" t="s">
        <v>86</v>
      </c>
      <c r="O21" s="187" t="s">
        <v>85</v>
      </c>
      <c r="P21" s="203" t="s">
        <v>86</v>
      </c>
    </row>
    <row r="22" spans="1:16" s="76" customFormat="1" ht="25.5" customHeight="1">
      <c r="A22" s="75" t="s">
        <v>315</v>
      </c>
      <c r="B22" s="159">
        <v>2009</v>
      </c>
      <c r="C22" s="72">
        <f aca="true" t="shared" si="2" ref="C22:D24">SUM(E22,G22,I22,K22,M22,O22)</f>
        <v>109.45</v>
      </c>
      <c r="D22" s="72">
        <f t="shared" si="2"/>
        <v>104</v>
      </c>
      <c r="E22" s="72">
        <v>68.25</v>
      </c>
      <c r="F22" s="72">
        <v>50</v>
      </c>
      <c r="G22" s="72">
        <v>0.3</v>
      </c>
      <c r="H22" s="72">
        <v>1</v>
      </c>
      <c r="I22" s="204">
        <v>0.2</v>
      </c>
      <c r="J22" s="204">
        <v>1</v>
      </c>
      <c r="K22" s="72">
        <v>0</v>
      </c>
      <c r="L22" s="72">
        <v>0</v>
      </c>
      <c r="M22" s="72">
        <v>10.4</v>
      </c>
      <c r="N22" s="72">
        <v>19</v>
      </c>
      <c r="O22" s="72">
        <v>30.3</v>
      </c>
      <c r="P22" s="72">
        <v>33</v>
      </c>
    </row>
    <row r="23" spans="1:16" s="76" customFormat="1" ht="25.5" customHeight="1">
      <c r="A23" s="75" t="s">
        <v>365</v>
      </c>
      <c r="B23" s="159">
        <v>2010</v>
      </c>
      <c r="C23" s="72">
        <f t="shared" si="2"/>
        <v>99.25</v>
      </c>
      <c r="D23" s="72">
        <f t="shared" si="2"/>
        <v>116</v>
      </c>
      <c r="E23" s="72">
        <v>51.1</v>
      </c>
      <c r="F23" s="72">
        <v>37</v>
      </c>
      <c r="G23" s="72">
        <v>5.2</v>
      </c>
      <c r="H23" s="72">
        <v>15</v>
      </c>
      <c r="I23" s="204">
        <v>0.8</v>
      </c>
      <c r="J23" s="204">
        <v>4</v>
      </c>
      <c r="K23" s="72">
        <v>0</v>
      </c>
      <c r="L23" s="72">
        <v>0</v>
      </c>
      <c r="M23" s="72">
        <v>25.83</v>
      </c>
      <c r="N23" s="72">
        <v>44</v>
      </c>
      <c r="O23" s="72">
        <v>16.32</v>
      </c>
      <c r="P23" s="72">
        <v>16</v>
      </c>
    </row>
    <row r="24" spans="1:16" ht="25.5" customHeight="1">
      <c r="A24" s="75" t="s">
        <v>372</v>
      </c>
      <c r="B24" s="159">
        <v>2011</v>
      </c>
      <c r="C24" s="72">
        <f t="shared" si="2"/>
        <v>112.74000000000001</v>
      </c>
      <c r="D24" s="72">
        <f t="shared" si="2"/>
        <v>102</v>
      </c>
      <c r="E24" s="72">
        <v>65.18</v>
      </c>
      <c r="F24" s="72">
        <v>42</v>
      </c>
      <c r="G24" s="72">
        <v>2.6</v>
      </c>
      <c r="H24" s="72">
        <v>6</v>
      </c>
      <c r="I24" s="204">
        <v>0.7</v>
      </c>
      <c r="J24" s="204">
        <v>2</v>
      </c>
      <c r="K24" s="72">
        <v>0</v>
      </c>
      <c r="L24" s="72">
        <v>0</v>
      </c>
      <c r="M24" s="72">
        <v>23.56</v>
      </c>
      <c r="N24" s="72">
        <v>31</v>
      </c>
      <c r="O24" s="72">
        <v>20.7</v>
      </c>
      <c r="P24" s="72">
        <v>21</v>
      </c>
    </row>
    <row r="25" spans="1:16" ht="25.5" customHeight="1">
      <c r="A25" s="75" t="s">
        <v>396</v>
      </c>
      <c r="B25" s="159">
        <v>2012</v>
      </c>
      <c r="C25" s="72">
        <f aca="true" t="shared" si="3" ref="C25:D27">SUM(E25,G25,I25,K25,M25,O25)</f>
        <v>124.81</v>
      </c>
      <c r="D25" s="72">
        <f t="shared" si="3"/>
        <v>118.5</v>
      </c>
      <c r="E25" s="72">
        <v>65.18</v>
      </c>
      <c r="F25" s="72">
        <v>42</v>
      </c>
      <c r="G25" s="72">
        <v>2.6</v>
      </c>
      <c r="H25" s="72">
        <v>6</v>
      </c>
      <c r="I25" s="204">
        <v>3.15</v>
      </c>
      <c r="J25" s="204">
        <v>9</v>
      </c>
      <c r="K25" s="72">
        <v>0</v>
      </c>
      <c r="L25" s="72">
        <v>0</v>
      </c>
      <c r="M25" s="72">
        <v>15</v>
      </c>
      <c r="N25" s="72">
        <v>22.5</v>
      </c>
      <c r="O25" s="72">
        <v>38.88</v>
      </c>
      <c r="P25" s="72">
        <v>39</v>
      </c>
    </row>
    <row r="26" spans="1:16" ht="25.5" customHeight="1">
      <c r="A26" s="75" t="s">
        <v>402</v>
      </c>
      <c r="B26" s="159">
        <v>2013</v>
      </c>
      <c r="C26" s="72">
        <f t="shared" si="3"/>
        <v>123.81</v>
      </c>
      <c r="D26" s="72">
        <f t="shared" si="3"/>
        <v>154.8</v>
      </c>
      <c r="E26" s="72">
        <v>57.38</v>
      </c>
      <c r="F26" s="72">
        <v>37</v>
      </c>
      <c r="G26" s="72">
        <v>2.6</v>
      </c>
      <c r="H26" s="72">
        <v>16.16</v>
      </c>
      <c r="I26" s="204">
        <v>3.15</v>
      </c>
      <c r="J26" s="204">
        <v>22.4</v>
      </c>
      <c r="K26" s="72">
        <v>0</v>
      </c>
      <c r="L26" s="72">
        <v>0</v>
      </c>
      <c r="M26" s="72">
        <v>15.15</v>
      </c>
      <c r="N26" s="72">
        <v>23.27</v>
      </c>
      <c r="O26" s="72">
        <v>45.53</v>
      </c>
      <c r="P26" s="72">
        <v>55.97</v>
      </c>
    </row>
    <row r="27" spans="1:16" ht="25.5" customHeight="1" thickBot="1">
      <c r="A27" s="75" t="s">
        <v>444</v>
      </c>
      <c r="B27" s="159">
        <v>2014</v>
      </c>
      <c r="C27" s="72">
        <f t="shared" si="3"/>
        <v>136.15</v>
      </c>
      <c r="D27" s="72">
        <f t="shared" si="3"/>
        <v>271.942</v>
      </c>
      <c r="E27" s="72">
        <v>57.38</v>
      </c>
      <c r="F27" s="72">
        <v>41.887</v>
      </c>
      <c r="G27" s="72">
        <v>1.8</v>
      </c>
      <c r="H27" s="72">
        <v>7.2</v>
      </c>
      <c r="I27" s="204">
        <v>3.15</v>
      </c>
      <c r="J27" s="204">
        <v>17.325</v>
      </c>
      <c r="K27" s="72">
        <v>0</v>
      </c>
      <c r="L27" s="72">
        <v>0</v>
      </c>
      <c r="M27" s="72">
        <v>27.8</v>
      </c>
      <c r="N27" s="72">
        <v>33.36</v>
      </c>
      <c r="O27" s="387">
        <v>46.02</v>
      </c>
      <c r="P27" s="387">
        <v>172.17</v>
      </c>
    </row>
    <row r="28" spans="1:16" ht="16.5">
      <c r="A28" s="538" t="s">
        <v>484</v>
      </c>
      <c r="B28" s="539"/>
      <c r="C28" s="531" t="s">
        <v>19</v>
      </c>
      <c r="D28" s="532"/>
      <c r="E28" s="533" t="s">
        <v>20</v>
      </c>
      <c r="F28" s="532"/>
      <c r="G28" s="533" t="s">
        <v>53</v>
      </c>
      <c r="H28" s="532"/>
      <c r="I28" s="531" t="s">
        <v>328</v>
      </c>
      <c r="J28" s="532"/>
      <c r="K28" s="533" t="s">
        <v>488</v>
      </c>
      <c r="L28" s="532"/>
      <c r="M28" s="533" t="s">
        <v>329</v>
      </c>
      <c r="N28" s="532"/>
      <c r="O28" s="533" t="s">
        <v>330</v>
      </c>
      <c r="P28" s="531"/>
    </row>
    <row r="29" spans="1:16" ht="16.5">
      <c r="A29" s="540"/>
      <c r="B29" s="541"/>
      <c r="C29" s="529" t="s">
        <v>132</v>
      </c>
      <c r="D29" s="537"/>
      <c r="E29" s="529" t="s">
        <v>128</v>
      </c>
      <c r="F29" s="537"/>
      <c r="G29" s="546" t="s">
        <v>486</v>
      </c>
      <c r="H29" s="537"/>
      <c r="I29" s="536" t="s">
        <v>487</v>
      </c>
      <c r="J29" s="537"/>
      <c r="K29" s="529" t="s">
        <v>489</v>
      </c>
      <c r="L29" s="537"/>
      <c r="M29" s="546" t="s">
        <v>490</v>
      </c>
      <c r="N29" s="537"/>
      <c r="O29" s="546"/>
      <c r="P29" s="530"/>
    </row>
    <row r="30" spans="1:16" ht="16.5">
      <c r="A30" s="540"/>
      <c r="B30" s="541"/>
      <c r="C30" s="186" t="s">
        <v>80</v>
      </c>
      <c r="D30" s="201" t="s">
        <v>130</v>
      </c>
      <c r="E30" s="186" t="s">
        <v>80</v>
      </c>
      <c r="F30" s="183" t="s">
        <v>130</v>
      </c>
      <c r="G30" s="205" t="s">
        <v>80</v>
      </c>
      <c r="H30" s="183" t="s">
        <v>130</v>
      </c>
      <c r="I30" s="185" t="s">
        <v>80</v>
      </c>
      <c r="J30" s="183" t="s">
        <v>130</v>
      </c>
      <c r="K30" s="183" t="s">
        <v>80</v>
      </c>
      <c r="L30" s="183" t="s">
        <v>130</v>
      </c>
      <c r="M30" s="186" t="s">
        <v>80</v>
      </c>
      <c r="N30" s="183" t="s">
        <v>130</v>
      </c>
      <c r="O30" s="183" t="s">
        <v>80</v>
      </c>
      <c r="P30" s="182" t="s">
        <v>130</v>
      </c>
    </row>
    <row r="31" spans="1:16" ht="17.25" thickBot="1">
      <c r="A31" s="544" t="s">
        <v>131</v>
      </c>
      <c r="B31" s="547"/>
      <c r="C31" s="187" t="s">
        <v>85</v>
      </c>
      <c r="D31" s="202" t="s">
        <v>86</v>
      </c>
      <c r="E31" s="187" t="s">
        <v>85</v>
      </c>
      <c r="F31" s="202" t="s">
        <v>86</v>
      </c>
      <c r="G31" s="206" t="s">
        <v>85</v>
      </c>
      <c r="H31" s="202" t="s">
        <v>86</v>
      </c>
      <c r="I31" s="187" t="s">
        <v>85</v>
      </c>
      <c r="J31" s="202" t="s">
        <v>86</v>
      </c>
      <c r="K31" s="187" t="s">
        <v>85</v>
      </c>
      <c r="L31" s="202" t="s">
        <v>86</v>
      </c>
      <c r="M31" s="187" t="s">
        <v>85</v>
      </c>
      <c r="N31" s="202" t="s">
        <v>86</v>
      </c>
      <c r="O31" s="187" t="s">
        <v>85</v>
      </c>
      <c r="P31" s="203" t="s">
        <v>86</v>
      </c>
    </row>
    <row r="32" spans="1:16" ht="16.5">
      <c r="A32" s="75" t="s">
        <v>485</v>
      </c>
      <c r="B32" s="159">
        <v>2015</v>
      </c>
      <c r="C32" s="72">
        <f aca="true" t="shared" si="4" ref="C32:D34">SUM(E32,G32,I32,K32,M32,O32)</f>
        <v>117.3</v>
      </c>
      <c r="D32" s="72">
        <f t="shared" si="4"/>
        <v>152.332</v>
      </c>
      <c r="E32" s="72">
        <v>54.88</v>
      </c>
      <c r="F32" s="72">
        <v>40.062</v>
      </c>
      <c r="G32" s="72">
        <v>0</v>
      </c>
      <c r="H32" s="72">
        <v>0</v>
      </c>
      <c r="I32" s="204">
        <v>0.4</v>
      </c>
      <c r="J32" s="204">
        <v>2.2</v>
      </c>
      <c r="K32" s="72">
        <v>26.3</v>
      </c>
      <c r="L32" s="72">
        <v>26.3</v>
      </c>
      <c r="M32" s="72">
        <v>20.5</v>
      </c>
      <c r="N32" s="72">
        <v>22.55</v>
      </c>
      <c r="O32" s="387">
        <v>15.22</v>
      </c>
      <c r="P32" s="387">
        <v>61.22</v>
      </c>
    </row>
    <row r="33" spans="1:16" ht="16.5">
      <c r="A33" s="75" t="s">
        <v>516</v>
      </c>
      <c r="B33" s="159">
        <v>2016</v>
      </c>
      <c r="C33" s="72">
        <f t="shared" si="4"/>
        <v>128.39999999999998</v>
      </c>
      <c r="D33" s="72">
        <f t="shared" si="4"/>
        <v>108.899</v>
      </c>
      <c r="E33" s="72">
        <v>54.88</v>
      </c>
      <c r="F33" s="72">
        <v>32.928</v>
      </c>
      <c r="G33" s="72">
        <v>0</v>
      </c>
      <c r="H33" s="72">
        <v>0</v>
      </c>
      <c r="I33" s="204">
        <v>0.4</v>
      </c>
      <c r="J33" s="204">
        <v>1.265</v>
      </c>
      <c r="K33" s="72">
        <v>25.8</v>
      </c>
      <c r="L33" s="72">
        <v>25.232</v>
      </c>
      <c r="M33" s="72">
        <v>30.4</v>
      </c>
      <c r="N33" s="72">
        <v>32.642</v>
      </c>
      <c r="O33" s="387">
        <v>16.92</v>
      </c>
      <c r="P33" s="387">
        <v>16.832</v>
      </c>
    </row>
    <row r="34" spans="1:16" ht="16.5">
      <c r="A34" s="75" t="s">
        <v>526</v>
      </c>
      <c r="B34" s="159">
        <v>2017</v>
      </c>
      <c r="C34" s="72">
        <f>SUM(E34,G34,I34,K34,M34,O34)</f>
        <v>105.19</v>
      </c>
      <c r="D34" s="72">
        <f t="shared" si="4"/>
        <v>85.42699999999999</v>
      </c>
      <c r="E34" s="72">
        <v>49.66</v>
      </c>
      <c r="F34" s="72">
        <v>29.796</v>
      </c>
      <c r="G34" s="72">
        <v>0</v>
      </c>
      <c r="H34" s="72">
        <v>0</v>
      </c>
      <c r="I34" s="204">
        <v>0.4</v>
      </c>
      <c r="J34" s="204">
        <v>1.18</v>
      </c>
      <c r="K34" s="72">
        <v>25.8</v>
      </c>
      <c r="L34" s="72">
        <v>25.8</v>
      </c>
      <c r="M34" s="72">
        <v>8.41</v>
      </c>
      <c r="N34" s="72">
        <v>9.251</v>
      </c>
      <c r="O34" s="387">
        <v>20.92</v>
      </c>
      <c r="P34" s="387">
        <v>19.4</v>
      </c>
    </row>
    <row r="35" spans="1:16" ht="16.5">
      <c r="A35" s="75" t="s">
        <v>532</v>
      </c>
      <c r="B35" s="159">
        <v>2018</v>
      </c>
      <c r="C35" s="72">
        <f>SUM(E35,G35,I35,K35,M35,O35)</f>
        <v>98.82000000000001</v>
      </c>
      <c r="D35" s="72">
        <f>SUM(F35,H35,J35,L35,N35,P35)</f>
        <v>226.947</v>
      </c>
      <c r="E35" s="72">
        <v>35.18</v>
      </c>
      <c r="F35" s="72">
        <v>22.867</v>
      </c>
      <c r="G35" s="72">
        <v>0</v>
      </c>
      <c r="H35" s="72">
        <v>0</v>
      </c>
      <c r="I35" s="204">
        <v>0.4</v>
      </c>
      <c r="J35" s="204">
        <v>2.2</v>
      </c>
      <c r="K35" s="72">
        <v>24.6</v>
      </c>
      <c r="L35" s="72">
        <v>24.6</v>
      </c>
      <c r="M35" s="72">
        <v>19.72</v>
      </c>
      <c r="N35" s="72">
        <v>157.76</v>
      </c>
      <c r="O35" s="387">
        <v>18.92</v>
      </c>
      <c r="P35" s="387">
        <v>19.52</v>
      </c>
    </row>
    <row r="36" spans="1:16" ht="16.5">
      <c r="A36" s="75" t="s">
        <v>535</v>
      </c>
      <c r="B36" s="159">
        <v>2019</v>
      </c>
      <c r="C36" s="72">
        <f>SUM(E36,G36,I36,K36,M36,O36)</f>
        <v>113.16999999999999</v>
      </c>
      <c r="D36" s="72">
        <f>SUM(F36,H36,J36,L36,N36,P36)</f>
        <v>183.689</v>
      </c>
      <c r="E36" s="72">
        <v>38.18</v>
      </c>
      <c r="F36" s="72">
        <v>22.867</v>
      </c>
      <c r="G36" s="72">
        <v>0</v>
      </c>
      <c r="H36" s="72">
        <v>0</v>
      </c>
      <c r="I36" s="204">
        <v>0.4</v>
      </c>
      <c r="J36" s="204">
        <v>2.2</v>
      </c>
      <c r="K36" s="72">
        <v>25.8</v>
      </c>
      <c r="L36" s="72">
        <v>25.8</v>
      </c>
      <c r="M36" s="72">
        <v>31.47</v>
      </c>
      <c r="N36" s="72">
        <v>115.692</v>
      </c>
      <c r="O36" s="387">
        <v>17.32</v>
      </c>
      <c r="P36" s="387">
        <v>17.13</v>
      </c>
    </row>
    <row r="37" spans="1:16" ht="16.5">
      <c r="A37" s="75" t="s">
        <v>539</v>
      </c>
      <c r="B37" s="159">
        <v>2020</v>
      </c>
      <c r="C37" s="433">
        <f>SUM(E37,G37,I37,K37,M37,O37)</f>
        <v>154.26999999999998</v>
      </c>
      <c r="D37" s="434">
        <f>SUM(F37,H37,J37,L37,N37,P37)</f>
        <v>1326</v>
      </c>
      <c r="E37" s="433">
        <v>39.66</v>
      </c>
      <c r="F37" s="433">
        <v>26</v>
      </c>
      <c r="G37" s="433">
        <v>59.34</v>
      </c>
      <c r="H37" s="433">
        <v>1246</v>
      </c>
      <c r="I37" s="433">
        <v>0.4</v>
      </c>
      <c r="J37" s="433">
        <v>2</v>
      </c>
      <c r="K37" s="433">
        <v>25.8</v>
      </c>
      <c r="L37" s="433">
        <v>26</v>
      </c>
      <c r="M37" s="433">
        <v>11.75</v>
      </c>
      <c r="N37" s="433">
        <v>8</v>
      </c>
      <c r="O37" s="433">
        <v>17.32</v>
      </c>
      <c r="P37" s="433">
        <v>18</v>
      </c>
    </row>
    <row r="38" spans="1:16" ht="17.25" thickBot="1">
      <c r="A38" s="309"/>
      <c r="B38" s="312"/>
      <c r="C38" s="310"/>
      <c r="D38" s="311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</row>
    <row r="39" spans="1:4" ht="17.25" thickTop="1">
      <c r="A39" s="24" t="s">
        <v>410</v>
      </c>
      <c r="B39" s="24"/>
      <c r="D39" s="29"/>
    </row>
    <row r="40" spans="1:4" ht="16.5">
      <c r="A40" s="29" t="s">
        <v>50</v>
      </c>
      <c r="B40" s="29"/>
      <c r="D40" s="29"/>
    </row>
    <row r="41" spans="1:4" ht="16.5">
      <c r="A41" s="42"/>
      <c r="B41" s="42"/>
      <c r="C41" s="42"/>
      <c r="D41" s="78"/>
    </row>
    <row r="42" spans="1:4" ht="16.5">
      <c r="A42" s="42"/>
      <c r="B42" s="42"/>
      <c r="C42" s="42"/>
      <c r="D42" s="78"/>
    </row>
    <row r="43" spans="1:4" ht="16.5">
      <c r="A43" s="42"/>
      <c r="B43" s="42"/>
      <c r="C43" s="42"/>
      <c r="D43" s="78"/>
    </row>
    <row r="44" spans="1:4" ht="16.5">
      <c r="A44" s="42"/>
      <c r="B44" s="42"/>
      <c r="C44" s="42"/>
      <c r="D44" s="78"/>
    </row>
    <row r="45" spans="1:4" ht="16.5">
      <c r="A45" s="42"/>
      <c r="B45" s="42"/>
      <c r="C45" s="42"/>
      <c r="D45" s="78"/>
    </row>
    <row r="46" spans="1:4" ht="16.5">
      <c r="A46" s="42"/>
      <c r="B46" s="42"/>
      <c r="C46" s="42"/>
      <c r="D46" s="78"/>
    </row>
    <row r="47" spans="1:4" ht="16.5">
      <c r="A47" s="42"/>
      <c r="B47" s="42"/>
      <c r="C47" s="42"/>
      <c r="D47" s="78"/>
    </row>
    <row r="48" spans="1:4" ht="16.5">
      <c r="A48" s="42"/>
      <c r="B48" s="42"/>
      <c r="C48" s="42"/>
      <c r="D48" s="78"/>
    </row>
    <row r="49" spans="1:4" ht="16.5">
      <c r="A49" s="42"/>
      <c r="B49" s="42"/>
      <c r="C49" s="42"/>
      <c r="D49" s="78"/>
    </row>
    <row r="50" spans="1:4" ht="16.5">
      <c r="A50" s="42"/>
      <c r="B50" s="42"/>
      <c r="C50" s="42"/>
      <c r="D50" s="78"/>
    </row>
    <row r="51" spans="1:4" ht="16.5">
      <c r="A51" s="42"/>
      <c r="B51" s="42"/>
      <c r="C51" s="42"/>
      <c r="D51" s="78"/>
    </row>
    <row r="52" spans="1:4" ht="16.5">
      <c r="A52" s="42"/>
      <c r="B52" s="42"/>
      <c r="C52" s="42"/>
      <c r="D52" s="78"/>
    </row>
    <row r="53" spans="1:4" ht="16.5">
      <c r="A53" s="42"/>
      <c r="B53" s="42"/>
      <c r="C53" s="42"/>
      <c r="D53" s="78"/>
    </row>
    <row r="54" spans="1:4" ht="16.5">
      <c r="A54" s="42"/>
      <c r="B54" s="42"/>
      <c r="C54" s="42"/>
      <c r="D54" s="78"/>
    </row>
    <row r="55" spans="1:4" ht="16.5">
      <c r="A55" s="42"/>
      <c r="B55" s="42"/>
      <c r="C55" s="42"/>
      <c r="D55" s="78"/>
    </row>
    <row r="56" spans="1:4" ht="16.5">
      <c r="A56" s="42"/>
      <c r="B56" s="42"/>
      <c r="C56" s="42"/>
      <c r="D56" s="78"/>
    </row>
    <row r="57" spans="1:4" ht="16.5">
      <c r="A57" s="42"/>
      <c r="B57" s="42"/>
      <c r="C57" s="42"/>
      <c r="D57" s="78"/>
    </row>
    <row r="58" spans="1:4" ht="16.5">
      <c r="A58" s="42"/>
      <c r="B58" s="42"/>
      <c r="C58" s="42"/>
      <c r="D58" s="78"/>
    </row>
    <row r="59" spans="1:4" ht="16.5">
      <c r="A59" s="42"/>
      <c r="B59" s="42"/>
      <c r="C59" s="42"/>
      <c r="D59" s="78"/>
    </row>
    <row r="60" spans="1:4" ht="16.5">
      <c r="A60" s="42"/>
      <c r="B60" s="42"/>
      <c r="C60" s="42"/>
      <c r="D60" s="78"/>
    </row>
    <row r="61" spans="1:4" ht="16.5">
      <c r="A61" s="42"/>
      <c r="B61" s="42"/>
      <c r="C61" s="42"/>
      <c r="D61" s="78"/>
    </row>
    <row r="62" spans="1:4" ht="16.5">
      <c r="A62" s="42"/>
      <c r="B62" s="42"/>
      <c r="C62" s="42"/>
      <c r="D62" s="78"/>
    </row>
    <row r="63" spans="1:4" ht="16.5">
      <c r="A63" s="42"/>
      <c r="B63" s="42"/>
      <c r="C63" s="42"/>
      <c r="D63" s="78"/>
    </row>
    <row r="64" spans="1:4" ht="16.5">
      <c r="A64" s="42"/>
      <c r="B64" s="42"/>
      <c r="C64" s="42"/>
      <c r="D64" s="78"/>
    </row>
    <row r="65" spans="1:4" ht="16.5">
      <c r="A65" s="42"/>
      <c r="B65" s="42"/>
      <c r="C65" s="42"/>
      <c r="D65" s="78"/>
    </row>
    <row r="66" spans="1:4" ht="16.5">
      <c r="A66" s="42"/>
      <c r="B66" s="42"/>
      <c r="C66" s="42"/>
      <c r="D66" s="78"/>
    </row>
    <row r="67" spans="1:4" ht="16.5">
      <c r="A67" s="42"/>
      <c r="B67" s="42"/>
      <c r="C67" s="42"/>
      <c r="D67" s="78"/>
    </row>
    <row r="68" spans="1:4" ht="16.5">
      <c r="A68" s="42"/>
      <c r="B68" s="42"/>
      <c r="C68" s="42"/>
      <c r="D68" s="78"/>
    </row>
    <row r="69" spans="1:4" ht="16.5">
      <c r="A69" s="42"/>
      <c r="B69" s="42"/>
      <c r="C69" s="42"/>
      <c r="D69" s="78"/>
    </row>
    <row r="70" spans="1:4" ht="16.5">
      <c r="A70" s="42"/>
      <c r="B70" s="42"/>
      <c r="C70" s="42"/>
      <c r="D70" s="78"/>
    </row>
    <row r="71" spans="1:4" ht="16.5">
      <c r="A71" s="42"/>
      <c r="B71" s="42"/>
      <c r="C71" s="42"/>
      <c r="D71" s="78"/>
    </row>
    <row r="72" spans="1:4" ht="16.5">
      <c r="A72" s="42"/>
      <c r="B72" s="42"/>
      <c r="C72" s="42"/>
      <c r="D72" s="78"/>
    </row>
    <row r="73" spans="1:4" ht="16.5">
      <c r="A73" s="42"/>
      <c r="B73" s="42"/>
      <c r="C73" s="42"/>
      <c r="D73" s="78"/>
    </row>
    <row r="74" spans="1:4" ht="16.5">
      <c r="A74" s="42"/>
      <c r="B74" s="42"/>
      <c r="C74" s="42"/>
      <c r="D74" s="78"/>
    </row>
    <row r="75" spans="1:4" ht="16.5">
      <c r="A75" s="42"/>
      <c r="B75" s="42"/>
      <c r="C75" s="42"/>
      <c r="D75" s="78"/>
    </row>
    <row r="76" spans="1:4" ht="16.5">
      <c r="A76" s="42"/>
      <c r="B76" s="42"/>
      <c r="C76" s="42"/>
      <c r="D76" s="78"/>
    </row>
    <row r="77" spans="1:4" ht="16.5">
      <c r="A77" s="42"/>
      <c r="B77" s="42"/>
      <c r="C77" s="42"/>
      <c r="D77" s="78"/>
    </row>
    <row r="78" spans="1:4" ht="16.5">
      <c r="A78" s="42"/>
      <c r="B78" s="42"/>
      <c r="C78" s="42"/>
      <c r="D78" s="78"/>
    </row>
    <row r="79" spans="1:4" ht="16.5">
      <c r="A79" s="42"/>
      <c r="B79" s="42"/>
      <c r="C79" s="42"/>
      <c r="D79" s="78"/>
    </row>
    <row r="80" spans="1:4" ht="16.5">
      <c r="A80" s="42"/>
      <c r="B80" s="42"/>
      <c r="C80" s="42"/>
      <c r="D80" s="78"/>
    </row>
    <row r="81" spans="1:4" ht="16.5">
      <c r="A81" s="42"/>
      <c r="B81" s="42"/>
      <c r="C81" s="42"/>
      <c r="D81" s="78"/>
    </row>
    <row r="82" spans="1:4" ht="16.5">
      <c r="A82" s="42"/>
      <c r="B82" s="42"/>
      <c r="C82" s="42"/>
      <c r="D82" s="78"/>
    </row>
    <row r="83" spans="1:4" ht="16.5">
      <c r="A83" s="42"/>
      <c r="B83" s="42"/>
      <c r="C83" s="42"/>
      <c r="D83" s="78"/>
    </row>
    <row r="84" spans="1:4" ht="16.5">
      <c r="A84" s="42"/>
      <c r="B84" s="42"/>
      <c r="C84" s="42"/>
      <c r="D84" s="78"/>
    </row>
    <row r="85" spans="1:4" ht="16.5">
      <c r="A85" s="42"/>
      <c r="B85" s="42"/>
      <c r="C85" s="42"/>
      <c r="D85" s="78"/>
    </row>
    <row r="86" spans="1:4" ht="16.5">
      <c r="A86" s="42"/>
      <c r="B86" s="42"/>
      <c r="C86" s="42"/>
      <c r="D86" s="78"/>
    </row>
    <row r="87" spans="1:4" ht="16.5">
      <c r="A87" s="42"/>
      <c r="B87" s="42"/>
      <c r="C87" s="42"/>
      <c r="D87" s="78"/>
    </row>
    <row r="88" spans="1:4" ht="16.5">
      <c r="A88" s="42"/>
      <c r="B88" s="42"/>
      <c r="C88" s="42"/>
      <c r="D88" s="78"/>
    </row>
    <row r="89" spans="1:4" ht="16.5">
      <c r="A89" s="42"/>
      <c r="B89" s="42"/>
      <c r="C89" s="42"/>
      <c r="D89" s="78"/>
    </row>
    <row r="90" spans="1:4" ht="16.5">
      <c r="A90" s="42"/>
      <c r="B90" s="42"/>
      <c r="C90" s="42"/>
      <c r="D90" s="78"/>
    </row>
    <row r="91" spans="1:4" ht="16.5">
      <c r="A91" s="42"/>
      <c r="B91" s="42"/>
      <c r="C91" s="42"/>
      <c r="D91" s="78"/>
    </row>
    <row r="92" spans="1:4" ht="16.5">
      <c r="A92" s="42"/>
      <c r="B92" s="42"/>
      <c r="C92" s="42"/>
      <c r="D92" s="78"/>
    </row>
    <row r="93" spans="1:4" ht="16.5">
      <c r="A93" s="42"/>
      <c r="B93" s="42"/>
      <c r="C93" s="42"/>
      <c r="D93" s="78"/>
    </row>
    <row r="94" spans="1:4" ht="16.5">
      <c r="A94" s="42"/>
      <c r="B94" s="42"/>
      <c r="C94" s="42"/>
      <c r="D94" s="78"/>
    </row>
    <row r="95" spans="1:4" ht="16.5">
      <c r="A95" s="42"/>
      <c r="B95" s="42"/>
      <c r="C95" s="42"/>
      <c r="D95" s="78"/>
    </row>
    <row r="96" spans="1:4" ht="16.5">
      <c r="A96" s="42"/>
      <c r="B96" s="42"/>
      <c r="C96" s="42"/>
      <c r="D96" s="78"/>
    </row>
    <row r="97" spans="1:4" ht="16.5">
      <c r="A97" s="42"/>
      <c r="B97" s="42"/>
      <c r="C97" s="42"/>
      <c r="D97" s="78"/>
    </row>
    <row r="98" spans="1:4" ht="16.5">
      <c r="A98" s="42"/>
      <c r="B98" s="42"/>
      <c r="C98" s="42"/>
      <c r="D98" s="78"/>
    </row>
    <row r="99" spans="1:4" ht="16.5">
      <c r="A99" s="42"/>
      <c r="B99" s="42"/>
      <c r="C99" s="42"/>
      <c r="D99" s="78"/>
    </row>
    <row r="100" spans="1:4" ht="16.5">
      <c r="A100" s="42"/>
      <c r="B100" s="42"/>
      <c r="C100" s="42"/>
      <c r="D100" s="78"/>
    </row>
    <row r="101" spans="1:4" ht="16.5">
      <c r="A101" s="42"/>
      <c r="B101" s="42"/>
      <c r="C101" s="42"/>
      <c r="D101" s="78"/>
    </row>
    <row r="102" spans="1:4" ht="16.5">
      <c r="A102" s="42"/>
      <c r="B102" s="42"/>
      <c r="C102" s="42"/>
      <c r="D102" s="78"/>
    </row>
    <row r="103" spans="1:4" ht="16.5">
      <c r="A103" s="42"/>
      <c r="B103" s="42"/>
      <c r="C103" s="42"/>
      <c r="D103" s="78"/>
    </row>
    <row r="104" spans="1:4" ht="16.5">
      <c r="A104" s="42"/>
      <c r="B104" s="42"/>
      <c r="C104" s="42"/>
      <c r="D104" s="78"/>
    </row>
    <row r="105" spans="1:4" ht="16.5">
      <c r="A105" s="42"/>
      <c r="B105" s="42"/>
      <c r="C105" s="42"/>
      <c r="D105" s="78"/>
    </row>
    <row r="106" spans="1:4" ht="16.5">
      <c r="A106" s="42"/>
      <c r="B106" s="42"/>
      <c r="C106" s="42"/>
      <c r="D106" s="78"/>
    </row>
    <row r="107" spans="1:4" ht="16.5">
      <c r="A107" s="42"/>
      <c r="B107" s="42"/>
      <c r="C107" s="42"/>
      <c r="D107" s="78"/>
    </row>
    <row r="108" spans="1:4" ht="16.5">
      <c r="A108" s="42"/>
      <c r="B108" s="42"/>
      <c r="C108" s="42"/>
      <c r="D108" s="78"/>
    </row>
    <row r="109" spans="1:4" ht="16.5">
      <c r="A109" s="42"/>
      <c r="B109" s="42"/>
      <c r="C109" s="42"/>
      <c r="D109" s="78"/>
    </row>
    <row r="110" spans="1:4" ht="16.5">
      <c r="A110" s="42"/>
      <c r="B110" s="42"/>
      <c r="C110" s="42"/>
      <c r="D110" s="78"/>
    </row>
    <row r="111" spans="1:4" ht="16.5">
      <c r="A111" s="42"/>
      <c r="B111" s="42"/>
      <c r="C111" s="42"/>
      <c r="D111" s="78"/>
    </row>
    <row r="112" spans="1:4" ht="16.5">
      <c r="A112" s="42"/>
      <c r="B112" s="42"/>
      <c r="C112" s="42"/>
      <c r="D112" s="78"/>
    </row>
    <row r="113" spans="1:4" ht="16.5">
      <c r="A113" s="42"/>
      <c r="B113" s="42"/>
      <c r="C113" s="42"/>
      <c r="D113" s="78"/>
    </row>
    <row r="114" spans="1:4" ht="16.5">
      <c r="A114" s="42"/>
      <c r="B114" s="42"/>
      <c r="C114" s="42"/>
      <c r="D114" s="78"/>
    </row>
    <row r="115" spans="1:4" ht="16.5">
      <c r="A115" s="42"/>
      <c r="B115" s="42"/>
      <c r="C115" s="42"/>
      <c r="D115" s="78"/>
    </row>
    <row r="116" spans="1:4" ht="16.5">
      <c r="A116" s="42"/>
      <c r="B116" s="42"/>
      <c r="C116" s="42"/>
      <c r="D116" s="78"/>
    </row>
    <row r="117" spans="1:4" ht="16.5">
      <c r="A117" s="42"/>
      <c r="B117" s="42"/>
      <c r="C117" s="42"/>
      <c r="D117" s="78"/>
    </row>
    <row r="118" spans="1:4" ht="16.5">
      <c r="A118" s="42"/>
      <c r="B118" s="42"/>
      <c r="C118" s="42"/>
      <c r="D118" s="78"/>
    </row>
    <row r="119" spans="1:4" ht="16.5">
      <c r="A119" s="42"/>
      <c r="B119" s="42"/>
      <c r="C119" s="42"/>
      <c r="D119" s="78"/>
    </row>
    <row r="120" spans="1:4" ht="16.5">
      <c r="A120" s="42"/>
      <c r="B120" s="42"/>
      <c r="C120" s="42"/>
      <c r="D120" s="78"/>
    </row>
    <row r="121" spans="1:4" ht="16.5">
      <c r="A121" s="42"/>
      <c r="B121" s="42"/>
      <c r="C121" s="42"/>
      <c r="D121" s="78"/>
    </row>
    <row r="122" spans="1:4" ht="16.5">
      <c r="A122" s="42"/>
      <c r="B122" s="42"/>
      <c r="C122" s="42"/>
      <c r="D122" s="78"/>
    </row>
    <row r="123" spans="1:4" ht="16.5">
      <c r="A123" s="42"/>
      <c r="B123" s="42"/>
      <c r="C123" s="42"/>
      <c r="D123" s="78"/>
    </row>
    <row r="124" spans="1:4" ht="16.5">
      <c r="A124" s="42"/>
      <c r="B124" s="42"/>
      <c r="C124" s="42"/>
      <c r="D124" s="78"/>
    </row>
    <row r="125" spans="1:4" ht="16.5">
      <c r="A125" s="42"/>
      <c r="B125" s="42"/>
      <c r="C125" s="42"/>
      <c r="D125" s="78"/>
    </row>
    <row r="126" spans="1:4" ht="16.5">
      <c r="A126" s="42"/>
      <c r="B126" s="42"/>
      <c r="C126" s="42"/>
      <c r="D126" s="78"/>
    </row>
    <row r="127" spans="1:4" ht="16.5">
      <c r="A127" s="42"/>
      <c r="B127" s="42"/>
      <c r="C127" s="42"/>
      <c r="D127" s="78"/>
    </row>
    <row r="128" spans="1:4" ht="16.5">
      <c r="A128" s="42"/>
      <c r="B128" s="42"/>
      <c r="C128" s="42"/>
      <c r="D128" s="78"/>
    </row>
    <row r="129" spans="1:4" ht="16.5">
      <c r="A129" s="42"/>
      <c r="B129" s="42"/>
      <c r="C129" s="42"/>
      <c r="D129" s="78"/>
    </row>
    <row r="130" spans="1:4" ht="16.5">
      <c r="A130" s="42"/>
      <c r="B130" s="42"/>
      <c r="C130" s="42"/>
      <c r="D130" s="78"/>
    </row>
    <row r="131" spans="1:4" ht="16.5">
      <c r="A131" s="42"/>
      <c r="B131" s="42"/>
      <c r="C131" s="42"/>
      <c r="D131" s="78"/>
    </row>
    <row r="132" spans="1:4" ht="16.5">
      <c r="A132" s="42"/>
      <c r="B132" s="42"/>
      <c r="C132" s="42"/>
      <c r="D132" s="78"/>
    </row>
    <row r="133" spans="1:4" ht="16.5">
      <c r="A133" s="42"/>
      <c r="B133" s="42"/>
      <c r="C133" s="42"/>
      <c r="D133" s="78"/>
    </row>
    <row r="134" spans="1:4" ht="16.5">
      <c r="A134" s="42"/>
      <c r="B134" s="42"/>
      <c r="C134" s="42"/>
      <c r="D134" s="78"/>
    </row>
    <row r="135" spans="1:4" ht="16.5">
      <c r="A135" s="42"/>
      <c r="B135" s="42"/>
      <c r="C135" s="42"/>
      <c r="D135" s="78"/>
    </row>
    <row r="136" spans="1:4" ht="16.5">
      <c r="A136" s="42"/>
      <c r="B136" s="42"/>
      <c r="C136" s="42"/>
      <c r="D136" s="78"/>
    </row>
    <row r="137" spans="1:4" ht="16.5">
      <c r="A137" s="42"/>
      <c r="B137" s="42"/>
      <c r="C137" s="42"/>
      <c r="D137" s="78"/>
    </row>
    <row r="138" spans="1:4" ht="16.5">
      <c r="A138" s="42"/>
      <c r="B138" s="42"/>
      <c r="C138" s="42"/>
      <c r="D138" s="78"/>
    </row>
    <row r="139" spans="1:4" ht="16.5">
      <c r="A139" s="42"/>
      <c r="B139" s="42"/>
      <c r="C139" s="42"/>
      <c r="D139" s="78"/>
    </row>
    <row r="140" spans="1:4" ht="16.5">
      <c r="A140" s="42"/>
      <c r="B140" s="42"/>
      <c r="C140" s="42"/>
      <c r="D140" s="78"/>
    </row>
    <row r="141" spans="1:4" ht="16.5">
      <c r="A141" s="42"/>
      <c r="B141" s="42"/>
      <c r="C141" s="42"/>
      <c r="D141" s="78"/>
    </row>
    <row r="142" spans="1:4" ht="16.5">
      <c r="A142" s="42"/>
      <c r="B142" s="42"/>
      <c r="C142" s="42"/>
      <c r="D142" s="78"/>
    </row>
    <row r="143" spans="1:4" ht="16.5">
      <c r="A143" s="42"/>
      <c r="B143" s="42"/>
      <c r="C143" s="42"/>
      <c r="D143" s="78"/>
    </row>
    <row r="144" spans="1:4" ht="16.5">
      <c r="A144" s="42"/>
      <c r="B144" s="42"/>
      <c r="C144" s="42"/>
      <c r="D144" s="78"/>
    </row>
    <row r="145" spans="1:4" ht="16.5">
      <c r="A145" s="42"/>
      <c r="B145" s="42"/>
      <c r="C145" s="42"/>
      <c r="D145" s="78"/>
    </row>
    <row r="146" spans="1:4" ht="16.5">
      <c r="A146" s="42"/>
      <c r="B146" s="42"/>
      <c r="C146" s="42"/>
      <c r="D146" s="78"/>
    </row>
    <row r="147" spans="1:4" ht="16.5">
      <c r="A147" s="42"/>
      <c r="B147" s="42"/>
      <c r="C147" s="42"/>
      <c r="D147" s="78"/>
    </row>
    <row r="148" spans="1:4" ht="16.5">
      <c r="A148" s="42"/>
      <c r="B148" s="42"/>
      <c r="C148" s="42"/>
      <c r="D148" s="78"/>
    </row>
    <row r="149" spans="1:4" ht="16.5">
      <c r="A149" s="42"/>
      <c r="B149" s="42"/>
      <c r="C149" s="42"/>
      <c r="D149" s="78"/>
    </row>
    <row r="150" spans="1:4" ht="16.5">
      <c r="A150" s="42"/>
      <c r="B150" s="42"/>
      <c r="C150" s="42"/>
      <c r="D150" s="78"/>
    </row>
    <row r="151" spans="1:4" ht="16.5">
      <c r="A151" s="42"/>
      <c r="B151" s="42"/>
      <c r="C151" s="42"/>
      <c r="D151" s="78"/>
    </row>
    <row r="152" spans="1:4" ht="16.5">
      <c r="A152" s="42"/>
      <c r="B152" s="42"/>
      <c r="C152" s="42"/>
      <c r="D152" s="78"/>
    </row>
    <row r="153" spans="1:4" ht="16.5">
      <c r="A153" s="42"/>
      <c r="B153" s="42"/>
      <c r="C153" s="42"/>
      <c r="D153" s="78"/>
    </row>
    <row r="154" spans="1:4" ht="16.5">
      <c r="A154" s="42"/>
      <c r="B154" s="42"/>
      <c r="C154" s="42"/>
      <c r="D154" s="78"/>
    </row>
    <row r="155" spans="1:4" ht="16.5">
      <c r="A155" s="42"/>
      <c r="B155" s="42"/>
      <c r="C155" s="42"/>
      <c r="D155" s="78"/>
    </row>
    <row r="156" spans="1:4" ht="16.5">
      <c r="A156" s="42"/>
      <c r="B156" s="42"/>
      <c r="C156" s="42"/>
      <c r="D156" s="78"/>
    </row>
    <row r="157" spans="1:4" ht="16.5">
      <c r="A157" s="42"/>
      <c r="B157" s="42"/>
      <c r="C157" s="42"/>
      <c r="D157" s="78"/>
    </row>
    <row r="158" spans="1:4" ht="16.5">
      <c r="A158" s="42"/>
      <c r="B158" s="42"/>
      <c r="C158" s="42"/>
      <c r="D158" s="78"/>
    </row>
    <row r="159" spans="1:4" ht="16.5">
      <c r="A159" s="42"/>
      <c r="B159" s="42"/>
      <c r="C159" s="42"/>
      <c r="D159" s="78"/>
    </row>
    <row r="160" spans="1:4" ht="16.5">
      <c r="A160" s="42"/>
      <c r="B160" s="42"/>
      <c r="C160" s="42"/>
      <c r="D160" s="78"/>
    </row>
    <row r="161" spans="1:4" ht="16.5">
      <c r="A161" s="42"/>
      <c r="B161" s="42"/>
      <c r="C161" s="42"/>
      <c r="D161" s="78"/>
    </row>
    <row r="162" spans="1:4" ht="16.5">
      <c r="A162" s="42"/>
      <c r="B162" s="42"/>
      <c r="C162" s="42"/>
      <c r="D162" s="78"/>
    </row>
    <row r="163" spans="1:4" ht="16.5">
      <c r="A163" s="42"/>
      <c r="B163" s="42"/>
      <c r="C163" s="42"/>
      <c r="D163" s="78"/>
    </row>
    <row r="164" spans="1:4" ht="16.5">
      <c r="A164" s="42"/>
      <c r="B164" s="42"/>
      <c r="C164" s="42"/>
      <c r="D164" s="78"/>
    </row>
    <row r="165" spans="1:4" ht="16.5">
      <c r="A165" s="42"/>
      <c r="B165" s="42"/>
      <c r="C165" s="42"/>
      <c r="D165" s="78"/>
    </row>
    <row r="166" spans="1:4" ht="16.5">
      <c r="A166" s="42"/>
      <c r="B166" s="42"/>
      <c r="C166" s="42"/>
      <c r="D166" s="78"/>
    </row>
    <row r="167" spans="1:4" ht="16.5">
      <c r="A167" s="42"/>
      <c r="B167" s="42"/>
      <c r="C167" s="42"/>
      <c r="D167" s="78"/>
    </row>
    <row r="168" spans="1:4" ht="16.5">
      <c r="A168" s="42"/>
      <c r="B168" s="42"/>
      <c r="C168" s="42"/>
      <c r="D168" s="78"/>
    </row>
    <row r="169" spans="1:4" ht="16.5">
      <c r="A169" s="42"/>
      <c r="B169" s="42"/>
      <c r="C169" s="42"/>
      <c r="D169" s="78"/>
    </row>
    <row r="170" spans="1:4" ht="16.5">
      <c r="A170" s="42"/>
      <c r="B170" s="42"/>
      <c r="C170" s="42"/>
      <c r="D170" s="78"/>
    </row>
    <row r="171" spans="1:4" ht="16.5">
      <c r="A171" s="42"/>
      <c r="B171" s="42"/>
      <c r="C171" s="42"/>
      <c r="D171" s="78"/>
    </row>
    <row r="172" spans="1:4" ht="16.5">
      <c r="A172" s="42"/>
      <c r="B172" s="42"/>
      <c r="C172" s="42"/>
      <c r="D172" s="78"/>
    </row>
    <row r="173" spans="1:4" ht="16.5">
      <c r="A173" s="42"/>
      <c r="B173" s="42"/>
      <c r="C173" s="42"/>
      <c r="D173" s="78"/>
    </row>
    <row r="174" spans="1:4" ht="16.5">
      <c r="A174" s="42"/>
      <c r="B174" s="42"/>
      <c r="C174" s="42"/>
      <c r="D174" s="78"/>
    </row>
    <row r="175" spans="1:4" ht="16.5">
      <c r="A175" s="42"/>
      <c r="B175" s="42"/>
      <c r="C175" s="42"/>
      <c r="D175" s="78"/>
    </row>
    <row r="176" spans="1:4" ht="16.5">
      <c r="A176" s="42"/>
      <c r="B176" s="42"/>
      <c r="C176" s="42"/>
      <c r="D176" s="78"/>
    </row>
    <row r="177" spans="1:4" ht="16.5">
      <c r="A177" s="42"/>
      <c r="B177" s="42"/>
      <c r="C177" s="42"/>
      <c r="D177" s="78"/>
    </row>
    <row r="178" spans="1:4" ht="16.5">
      <c r="A178" s="42"/>
      <c r="B178" s="42"/>
      <c r="C178" s="42"/>
      <c r="D178" s="78"/>
    </row>
    <row r="179" spans="1:4" ht="16.5">
      <c r="A179" s="42"/>
      <c r="B179" s="42"/>
      <c r="C179" s="42"/>
      <c r="D179" s="78"/>
    </row>
    <row r="180" spans="1:4" ht="16.5">
      <c r="A180" s="42"/>
      <c r="B180" s="42"/>
      <c r="C180" s="42"/>
      <c r="D180" s="78"/>
    </row>
    <row r="181" spans="1:4" ht="16.5">
      <c r="A181" s="42"/>
      <c r="B181" s="42"/>
      <c r="C181" s="42"/>
      <c r="D181" s="78"/>
    </row>
    <row r="182" spans="1:4" ht="16.5">
      <c r="A182" s="42"/>
      <c r="B182" s="42"/>
      <c r="C182" s="42"/>
      <c r="D182" s="78"/>
    </row>
    <row r="183" spans="1:4" ht="16.5">
      <c r="A183" s="42"/>
      <c r="B183" s="42"/>
      <c r="C183" s="42"/>
      <c r="D183" s="78"/>
    </row>
    <row r="184" spans="1:4" ht="16.5">
      <c r="A184" s="42"/>
      <c r="B184" s="42"/>
      <c r="C184" s="42"/>
      <c r="D184" s="78"/>
    </row>
    <row r="185" spans="1:4" ht="16.5">
      <c r="A185" s="42"/>
      <c r="B185" s="42"/>
      <c r="C185" s="42"/>
      <c r="D185" s="78"/>
    </row>
    <row r="186" spans="1:4" ht="16.5">
      <c r="A186" s="42"/>
      <c r="B186" s="42"/>
      <c r="C186" s="42"/>
      <c r="D186" s="78"/>
    </row>
    <row r="187" spans="1:4" ht="16.5">
      <c r="A187" s="42"/>
      <c r="B187" s="42"/>
      <c r="C187" s="42"/>
      <c r="D187" s="78"/>
    </row>
    <row r="188" spans="1:4" ht="16.5">
      <c r="A188" s="42"/>
      <c r="B188" s="42"/>
      <c r="C188" s="42"/>
      <c r="D188" s="78"/>
    </row>
    <row r="189" spans="1:4" ht="16.5">
      <c r="A189" s="42"/>
      <c r="B189" s="42"/>
      <c r="C189" s="42"/>
      <c r="D189" s="78"/>
    </row>
    <row r="190" spans="1:4" ht="16.5">
      <c r="A190" s="42"/>
      <c r="B190" s="42"/>
      <c r="C190" s="42"/>
      <c r="D190" s="78"/>
    </row>
    <row r="191" spans="1:4" ht="16.5">
      <c r="A191" s="42"/>
      <c r="B191" s="42"/>
      <c r="C191" s="42"/>
      <c r="D191" s="78"/>
    </row>
    <row r="192" spans="1:4" ht="16.5">
      <c r="A192" s="42"/>
      <c r="B192" s="42"/>
      <c r="C192" s="42"/>
      <c r="D192" s="78"/>
    </row>
    <row r="193" spans="1:4" ht="16.5">
      <c r="A193" s="42"/>
      <c r="B193" s="42"/>
      <c r="C193" s="42"/>
      <c r="D193" s="78"/>
    </row>
    <row r="194" spans="1:4" ht="16.5">
      <c r="A194" s="42"/>
      <c r="B194" s="42"/>
      <c r="C194" s="42"/>
      <c r="D194" s="78"/>
    </row>
    <row r="195" spans="1:4" ht="16.5">
      <c r="A195" s="42"/>
      <c r="B195" s="42"/>
      <c r="C195" s="42"/>
      <c r="D195" s="78"/>
    </row>
    <row r="196" spans="1:4" ht="16.5">
      <c r="A196" s="42"/>
      <c r="B196" s="42"/>
      <c r="C196" s="42"/>
      <c r="D196" s="78"/>
    </row>
    <row r="197" spans="1:4" ht="16.5">
      <c r="A197" s="42"/>
      <c r="B197" s="42"/>
      <c r="C197" s="42"/>
      <c r="D197" s="78"/>
    </row>
    <row r="198" spans="1:4" ht="16.5">
      <c r="A198" s="42"/>
      <c r="B198" s="42"/>
      <c r="C198" s="42"/>
      <c r="D198" s="78"/>
    </row>
    <row r="199" spans="1:4" ht="16.5">
      <c r="A199" s="42"/>
      <c r="B199" s="42"/>
      <c r="C199" s="42"/>
      <c r="D199" s="78"/>
    </row>
    <row r="200" spans="1:4" ht="16.5">
      <c r="A200" s="42"/>
      <c r="B200" s="42"/>
      <c r="C200" s="42"/>
      <c r="D200" s="78"/>
    </row>
    <row r="201" spans="1:4" ht="16.5">
      <c r="A201" s="42"/>
      <c r="B201" s="42"/>
      <c r="C201" s="42"/>
      <c r="D201" s="78"/>
    </row>
    <row r="202" spans="1:4" ht="16.5">
      <c r="A202" s="42"/>
      <c r="B202" s="42"/>
      <c r="C202" s="42"/>
      <c r="D202" s="78"/>
    </row>
    <row r="203" spans="1:4" ht="16.5">
      <c r="A203" s="42"/>
      <c r="B203" s="42"/>
      <c r="C203" s="42"/>
      <c r="D203" s="78"/>
    </row>
    <row r="204" spans="1:4" ht="16.5">
      <c r="A204" s="42"/>
      <c r="B204" s="42"/>
      <c r="C204" s="42"/>
      <c r="D204" s="78"/>
    </row>
    <row r="205" spans="1:4" ht="16.5">
      <c r="A205" s="42"/>
      <c r="B205" s="42"/>
      <c r="C205" s="42"/>
      <c r="D205" s="78"/>
    </row>
    <row r="206" spans="1:4" ht="16.5">
      <c r="A206" s="42"/>
      <c r="B206" s="42"/>
      <c r="C206" s="42"/>
      <c r="D206" s="78"/>
    </row>
    <row r="207" spans="1:4" ht="16.5">
      <c r="A207" s="42"/>
      <c r="B207" s="42"/>
      <c r="C207" s="42"/>
      <c r="D207" s="78"/>
    </row>
    <row r="208" spans="1:4" ht="16.5">
      <c r="A208" s="42"/>
      <c r="B208" s="42"/>
      <c r="C208" s="42"/>
      <c r="D208" s="78"/>
    </row>
    <row r="209" spans="1:4" ht="16.5">
      <c r="A209" s="42"/>
      <c r="B209" s="42"/>
      <c r="C209" s="42"/>
      <c r="D209" s="78"/>
    </row>
    <row r="210" spans="1:4" ht="16.5">
      <c r="A210" s="42"/>
      <c r="B210" s="42"/>
      <c r="C210" s="42"/>
      <c r="D210" s="78"/>
    </row>
    <row r="211" spans="1:4" ht="16.5">
      <c r="A211" s="42"/>
      <c r="B211" s="42"/>
      <c r="C211" s="42"/>
      <c r="D211" s="78"/>
    </row>
    <row r="212" spans="1:4" ht="16.5">
      <c r="A212" s="42"/>
      <c r="B212" s="42"/>
      <c r="C212" s="42"/>
      <c r="D212" s="78"/>
    </row>
    <row r="213" spans="1:4" ht="16.5">
      <c r="A213" s="42"/>
      <c r="B213" s="42"/>
      <c r="C213" s="42"/>
      <c r="D213" s="78"/>
    </row>
    <row r="214" spans="1:4" ht="16.5">
      <c r="A214" s="42"/>
      <c r="B214" s="42"/>
      <c r="C214" s="42"/>
      <c r="D214" s="78"/>
    </row>
    <row r="215" spans="1:4" ht="16.5">
      <c r="A215" s="42"/>
      <c r="B215" s="42"/>
      <c r="C215" s="42"/>
      <c r="D215" s="78"/>
    </row>
    <row r="216" spans="1:4" ht="16.5">
      <c r="A216" s="42"/>
      <c r="B216" s="42"/>
      <c r="C216" s="42"/>
      <c r="D216" s="78"/>
    </row>
    <row r="217" spans="1:4" ht="16.5">
      <c r="A217" s="42"/>
      <c r="B217" s="42"/>
      <c r="C217" s="42"/>
      <c r="D217" s="78"/>
    </row>
    <row r="218" spans="1:4" ht="16.5">
      <c r="A218" s="42"/>
      <c r="B218" s="42"/>
      <c r="C218" s="42"/>
      <c r="D218" s="78"/>
    </row>
    <row r="219" spans="1:4" ht="16.5">
      <c r="A219" s="42"/>
      <c r="B219" s="42"/>
      <c r="C219" s="42"/>
      <c r="D219" s="78"/>
    </row>
    <row r="220" spans="1:4" ht="16.5">
      <c r="A220" s="42"/>
      <c r="B220" s="42"/>
      <c r="C220" s="42"/>
      <c r="D220" s="78"/>
    </row>
    <row r="221" spans="1:4" ht="16.5">
      <c r="A221" s="42"/>
      <c r="B221" s="42"/>
      <c r="C221" s="42"/>
      <c r="D221" s="78"/>
    </row>
    <row r="222" spans="1:4" ht="16.5">
      <c r="A222" s="42"/>
      <c r="B222" s="42"/>
      <c r="C222" s="42"/>
      <c r="D222" s="78"/>
    </row>
    <row r="223" spans="1:4" ht="16.5">
      <c r="A223" s="42"/>
      <c r="B223" s="42"/>
      <c r="C223" s="42"/>
      <c r="D223" s="78"/>
    </row>
    <row r="224" spans="1:4" ht="16.5">
      <c r="A224" s="42"/>
      <c r="B224" s="42"/>
      <c r="C224" s="42"/>
      <c r="D224" s="78"/>
    </row>
    <row r="225" spans="1:4" ht="16.5">
      <c r="A225" s="42"/>
      <c r="B225" s="42"/>
      <c r="C225" s="42"/>
      <c r="D225" s="78"/>
    </row>
    <row r="226" spans="1:4" ht="16.5">
      <c r="A226" s="42"/>
      <c r="B226" s="42"/>
      <c r="C226" s="42"/>
      <c r="D226" s="78"/>
    </row>
    <row r="227" spans="1:4" ht="16.5">
      <c r="A227" s="42"/>
      <c r="B227" s="42"/>
      <c r="C227" s="42"/>
      <c r="D227" s="78"/>
    </row>
    <row r="228" spans="1:4" ht="16.5">
      <c r="A228" s="42"/>
      <c r="B228" s="42"/>
      <c r="C228" s="42"/>
      <c r="D228" s="78"/>
    </row>
    <row r="229" spans="1:4" ht="16.5">
      <c r="A229" s="42"/>
      <c r="B229" s="42"/>
      <c r="C229" s="42"/>
      <c r="D229" s="78"/>
    </row>
    <row r="230" spans="1:4" ht="16.5">
      <c r="A230" s="42"/>
      <c r="B230" s="42"/>
      <c r="C230" s="42"/>
      <c r="D230" s="78"/>
    </row>
    <row r="231" spans="1:4" ht="16.5">
      <c r="A231" s="42"/>
      <c r="B231" s="42"/>
      <c r="C231" s="42"/>
      <c r="D231" s="78"/>
    </row>
    <row r="232" spans="1:4" ht="16.5">
      <c r="A232" s="42"/>
      <c r="B232" s="42"/>
      <c r="C232" s="42"/>
      <c r="D232" s="78"/>
    </row>
    <row r="233" spans="1:4" ht="16.5">
      <c r="A233" s="42"/>
      <c r="B233" s="42"/>
      <c r="C233" s="42"/>
      <c r="D233" s="78"/>
    </row>
    <row r="234" spans="1:4" ht="16.5">
      <c r="A234" s="42"/>
      <c r="B234" s="42"/>
      <c r="C234" s="42"/>
      <c r="D234" s="78"/>
    </row>
    <row r="235" spans="1:4" ht="16.5">
      <c r="A235" s="42"/>
      <c r="B235" s="42"/>
      <c r="C235" s="42"/>
      <c r="D235" s="78"/>
    </row>
    <row r="236" spans="1:4" ht="16.5">
      <c r="A236" s="42"/>
      <c r="B236" s="42"/>
      <c r="C236" s="42"/>
      <c r="D236" s="78"/>
    </row>
    <row r="237" spans="1:4" ht="16.5">
      <c r="A237" s="42"/>
      <c r="B237" s="42"/>
      <c r="C237" s="42"/>
      <c r="D237" s="78"/>
    </row>
    <row r="238" spans="1:4" ht="16.5">
      <c r="A238" s="42"/>
      <c r="B238" s="42"/>
      <c r="C238" s="42"/>
      <c r="D238" s="78"/>
    </row>
    <row r="239" spans="1:4" ht="16.5">
      <c r="A239" s="42"/>
      <c r="B239" s="42"/>
      <c r="C239" s="42"/>
      <c r="D239" s="78"/>
    </row>
    <row r="240" spans="1:4" ht="16.5">
      <c r="A240" s="42"/>
      <c r="B240" s="42"/>
      <c r="C240" s="42"/>
      <c r="D240" s="78"/>
    </row>
    <row r="241" spans="1:4" ht="16.5">
      <c r="A241" s="42"/>
      <c r="B241" s="42"/>
      <c r="C241" s="42"/>
      <c r="D241" s="78"/>
    </row>
    <row r="242" spans="1:4" ht="16.5">
      <c r="A242" s="42"/>
      <c r="B242" s="42"/>
      <c r="C242" s="42"/>
      <c r="D242" s="78"/>
    </row>
    <row r="243" spans="1:4" ht="16.5">
      <c r="A243" s="42"/>
      <c r="B243" s="42"/>
      <c r="C243" s="42"/>
      <c r="D243" s="78"/>
    </row>
    <row r="244" spans="1:4" ht="16.5">
      <c r="A244" s="42"/>
      <c r="B244" s="42"/>
      <c r="C244" s="42"/>
      <c r="D244" s="78"/>
    </row>
    <row r="245" spans="1:4" ht="16.5">
      <c r="A245" s="42"/>
      <c r="B245" s="42"/>
      <c r="C245" s="42"/>
      <c r="D245" s="78"/>
    </row>
    <row r="246" spans="1:4" ht="16.5">
      <c r="A246" s="42"/>
      <c r="B246" s="42"/>
      <c r="C246" s="42"/>
      <c r="D246" s="78"/>
    </row>
    <row r="247" spans="1:4" ht="16.5">
      <c r="A247" s="42"/>
      <c r="B247" s="42"/>
      <c r="C247" s="42"/>
      <c r="D247" s="78"/>
    </row>
    <row r="248" spans="1:4" ht="16.5">
      <c r="A248" s="42"/>
      <c r="B248" s="42"/>
      <c r="C248" s="42"/>
      <c r="D248" s="78"/>
    </row>
    <row r="249" spans="1:4" ht="16.5">
      <c r="A249" s="42"/>
      <c r="B249" s="42"/>
      <c r="C249" s="42"/>
      <c r="D249" s="78"/>
    </row>
    <row r="250" spans="1:4" ht="16.5">
      <c r="A250" s="42"/>
      <c r="B250" s="42"/>
      <c r="C250" s="42"/>
      <c r="D250" s="78"/>
    </row>
    <row r="251" spans="1:4" ht="16.5">
      <c r="A251" s="42"/>
      <c r="B251" s="42"/>
      <c r="C251" s="42"/>
      <c r="D251" s="78"/>
    </row>
    <row r="252" spans="1:4" ht="16.5">
      <c r="A252" s="42"/>
      <c r="B252" s="42"/>
      <c r="C252" s="42"/>
      <c r="D252" s="78"/>
    </row>
    <row r="253" spans="1:4" ht="16.5">
      <c r="A253" s="42"/>
      <c r="B253" s="42"/>
      <c r="C253" s="42"/>
      <c r="D253" s="78"/>
    </row>
    <row r="254" spans="1:4" ht="16.5">
      <c r="A254" s="42"/>
      <c r="B254" s="42"/>
      <c r="C254" s="42"/>
      <c r="D254" s="78"/>
    </row>
    <row r="255" spans="1:4" ht="16.5">
      <c r="A255" s="42"/>
      <c r="B255" s="42"/>
      <c r="C255" s="42"/>
      <c r="D255" s="78"/>
    </row>
    <row r="256" spans="1:4" ht="16.5">
      <c r="A256" s="42"/>
      <c r="B256" s="42"/>
      <c r="C256" s="42"/>
      <c r="D256" s="78"/>
    </row>
    <row r="257" spans="1:4" ht="16.5">
      <c r="A257" s="42"/>
      <c r="B257" s="42"/>
      <c r="C257" s="42"/>
      <c r="D257" s="78"/>
    </row>
    <row r="258" spans="1:4" ht="16.5">
      <c r="A258" s="42"/>
      <c r="B258" s="42"/>
      <c r="C258" s="42"/>
      <c r="D258" s="78"/>
    </row>
    <row r="259" spans="1:4" ht="16.5">
      <c r="A259" s="42"/>
      <c r="B259" s="42"/>
      <c r="C259" s="42"/>
      <c r="D259" s="78"/>
    </row>
    <row r="260" spans="1:4" ht="16.5">
      <c r="A260" s="42"/>
      <c r="B260" s="42"/>
      <c r="C260" s="42"/>
      <c r="D260" s="78"/>
    </row>
    <row r="261" spans="1:4" ht="16.5">
      <c r="A261" s="42"/>
      <c r="B261" s="42"/>
      <c r="C261" s="42"/>
      <c r="D261" s="78"/>
    </row>
    <row r="262" spans="1:4" ht="16.5">
      <c r="A262" s="42"/>
      <c r="B262" s="42"/>
      <c r="C262" s="42"/>
      <c r="D262" s="78"/>
    </row>
    <row r="263" spans="1:4" ht="16.5">
      <c r="A263" s="42"/>
      <c r="B263" s="42"/>
      <c r="C263" s="42"/>
      <c r="D263" s="78"/>
    </row>
    <row r="264" spans="1:4" ht="16.5">
      <c r="A264" s="42"/>
      <c r="B264" s="42"/>
      <c r="C264" s="42"/>
      <c r="D264" s="78"/>
    </row>
    <row r="265" spans="1:4" ht="16.5">
      <c r="A265" s="42"/>
      <c r="B265" s="42"/>
      <c r="C265" s="42"/>
      <c r="D265" s="78"/>
    </row>
    <row r="266" spans="1:4" ht="16.5">
      <c r="A266" s="42"/>
      <c r="B266" s="42"/>
      <c r="C266" s="42"/>
      <c r="D266" s="78"/>
    </row>
    <row r="267" spans="1:4" ht="16.5">
      <c r="A267" s="42"/>
      <c r="B267" s="42"/>
      <c r="C267" s="42"/>
      <c r="D267" s="78"/>
    </row>
    <row r="268" spans="1:4" ht="16.5">
      <c r="A268" s="42"/>
      <c r="B268" s="42"/>
      <c r="C268" s="42"/>
      <c r="D268" s="78"/>
    </row>
    <row r="269" spans="1:4" ht="16.5">
      <c r="A269" s="42"/>
      <c r="B269" s="42"/>
      <c r="C269" s="42"/>
      <c r="D269" s="78"/>
    </row>
    <row r="270" spans="1:4" ht="16.5">
      <c r="A270" s="42"/>
      <c r="B270" s="42"/>
      <c r="C270" s="42"/>
      <c r="D270" s="78"/>
    </row>
    <row r="271" spans="1:4" ht="16.5">
      <c r="A271" s="42"/>
      <c r="B271" s="42"/>
      <c r="C271" s="42"/>
      <c r="D271" s="78"/>
    </row>
    <row r="272" spans="1:4" ht="16.5">
      <c r="A272" s="42"/>
      <c r="B272" s="42"/>
      <c r="C272" s="42"/>
      <c r="D272" s="78"/>
    </row>
    <row r="273" spans="1:4" ht="16.5">
      <c r="A273" s="42"/>
      <c r="B273" s="42"/>
      <c r="C273" s="42"/>
      <c r="D273" s="78"/>
    </row>
    <row r="274" spans="1:4" ht="16.5">
      <c r="A274" s="42"/>
      <c r="B274" s="42"/>
      <c r="C274" s="42"/>
      <c r="D274" s="78"/>
    </row>
    <row r="275" spans="1:4" ht="16.5">
      <c r="A275" s="42"/>
      <c r="B275" s="42"/>
      <c r="C275" s="42"/>
      <c r="D275" s="78"/>
    </row>
    <row r="276" spans="1:4" ht="16.5">
      <c r="A276" s="42"/>
      <c r="B276" s="42"/>
      <c r="C276" s="42"/>
      <c r="D276" s="78"/>
    </row>
    <row r="277" spans="1:4" ht="16.5">
      <c r="A277" s="42"/>
      <c r="B277" s="42"/>
      <c r="C277" s="42"/>
      <c r="D277" s="78"/>
    </row>
    <row r="278" spans="1:4" ht="16.5">
      <c r="A278" s="42"/>
      <c r="B278" s="42"/>
      <c r="C278" s="42"/>
      <c r="D278" s="78"/>
    </row>
    <row r="279" spans="1:4" ht="16.5">
      <c r="A279" s="42"/>
      <c r="B279" s="42"/>
      <c r="C279" s="42"/>
      <c r="D279" s="78"/>
    </row>
    <row r="280" spans="1:4" ht="16.5">
      <c r="A280" s="42"/>
      <c r="B280" s="42"/>
      <c r="C280" s="42"/>
      <c r="D280" s="78"/>
    </row>
    <row r="281" spans="1:4" ht="16.5">
      <c r="A281" s="42"/>
      <c r="B281" s="42"/>
      <c r="C281" s="42"/>
      <c r="D281" s="78"/>
    </row>
    <row r="282" spans="1:4" ht="16.5">
      <c r="A282" s="42"/>
      <c r="B282" s="42"/>
      <c r="C282" s="42"/>
      <c r="D282" s="78"/>
    </row>
    <row r="283" spans="1:4" ht="16.5">
      <c r="A283" s="42"/>
      <c r="B283" s="42"/>
      <c r="C283" s="42"/>
      <c r="D283" s="78"/>
    </row>
    <row r="284" spans="1:4" ht="16.5">
      <c r="A284" s="42"/>
      <c r="B284" s="42"/>
      <c r="C284" s="42"/>
      <c r="D284" s="78"/>
    </row>
    <row r="285" spans="1:4" ht="16.5">
      <c r="A285" s="42"/>
      <c r="B285" s="42"/>
      <c r="C285" s="42"/>
      <c r="D285" s="78"/>
    </row>
    <row r="286" spans="1:4" ht="16.5">
      <c r="A286" s="42"/>
      <c r="B286" s="42"/>
      <c r="C286" s="42"/>
      <c r="D286" s="78"/>
    </row>
    <row r="287" spans="1:4" ht="16.5">
      <c r="A287" s="42"/>
      <c r="B287" s="42"/>
      <c r="C287" s="42"/>
      <c r="D287" s="78"/>
    </row>
    <row r="288" spans="1:4" ht="16.5">
      <c r="A288" s="42"/>
      <c r="B288" s="42"/>
      <c r="C288" s="42"/>
      <c r="D288" s="78"/>
    </row>
    <row r="289" spans="1:4" ht="16.5">
      <c r="A289" s="42"/>
      <c r="B289" s="42"/>
      <c r="C289" s="42"/>
      <c r="D289" s="78"/>
    </row>
    <row r="290" spans="1:4" ht="16.5">
      <c r="A290" s="42"/>
      <c r="B290" s="42"/>
      <c r="C290" s="42"/>
      <c r="D290" s="78"/>
    </row>
    <row r="291" spans="1:4" ht="16.5">
      <c r="A291" s="42"/>
      <c r="B291" s="42"/>
      <c r="C291" s="42"/>
      <c r="D291" s="78"/>
    </row>
    <row r="292" spans="1:4" ht="16.5">
      <c r="A292" s="42"/>
      <c r="B292" s="42"/>
      <c r="C292" s="42"/>
      <c r="D292" s="78"/>
    </row>
    <row r="293" spans="1:4" ht="16.5">
      <c r="A293" s="42"/>
      <c r="B293" s="42"/>
      <c r="C293" s="42"/>
      <c r="D293" s="78"/>
    </row>
    <row r="294" spans="1:4" ht="16.5">
      <c r="A294" s="42"/>
      <c r="B294" s="42"/>
      <c r="C294" s="42"/>
      <c r="D294" s="78"/>
    </row>
    <row r="295" spans="1:4" ht="16.5">
      <c r="A295" s="42"/>
      <c r="B295" s="42"/>
      <c r="C295" s="42"/>
      <c r="D295" s="78"/>
    </row>
    <row r="296" spans="1:4" ht="16.5">
      <c r="A296" s="42"/>
      <c r="B296" s="42"/>
      <c r="C296" s="42"/>
      <c r="D296" s="78"/>
    </row>
    <row r="297" spans="1:4" ht="16.5">
      <c r="A297" s="42"/>
      <c r="B297" s="42"/>
      <c r="C297" s="42"/>
      <c r="D297" s="78"/>
    </row>
    <row r="298" spans="1:4" ht="16.5">
      <c r="A298" s="42"/>
      <c r="B298" s="42"/>
      <c r="C298" s="42"/>
      <c r="D298" s="78"/>
    </row>
    <row r="299" spans="1:4" ht="16.5">
      <c r="A299" s="42"/>
      <c r="B299" s="42"/>
      <c r="C299" s="42"/>
      <c r="D299" s="78"/>
    </row>
    <row r="300" spans="1:4" ht="16.5">
      <c r="A300" s="42"/>
      <c r="B300" s="42"/>
      <c r="C300" s="42"/>
      <c r="D300" s="78"/>
    </row>
    <row r="301" spans="1:4" ht="16.5">
      <c r="A301" s="42"/>
      <c r="B301" s="42"/>
      <c r="C301" s="42"/>
      <c r="D301" s="78"/>
    </row>
    <row r="302" spans="1:4" ht="16.5">
      <c r="A302" s="42"/>
      <c r="B302" s="42"/>
      <c r="C302" s="42"/>
      <c r="D302" s="78"/>
    </row>
    <row r="303" spans="1:4" ht="16.5">
      <c r="A303" s="42"/>
      <c r="B303" s="42"/>
      <c r="C303" s="42"/>
      <c r="D303" s="78"/>
    </row>
    <row r="304" spans="1:4" ht="16.5">
      <c r="A304" s="42"/>
      <c r="B304" s="42"/>
      <c r="C304" s="42"/>
      <c r="D304" s="78"/>
    </row>
    <row r="305" spans="1:4" ht="16.5">
      <c r="A305" s="42"/>
      <c r="B305" s="42"/>
      <c r="C305" s="42"/>
      <c r="D305" s="78"/>
    </row>
    <row r="306" spans="1:4" ht="16.5">
      <c r="A306" s="42"/>
      <c r="B306" s="42"/>
      <c r="C306" s="42"/>
      <c r="D306" s="78"/>
    </row>
    <row r="307" spans="1:4" ht="16.5">
      <c r="A307" s="42"/>
      <c r="B307" s="42"/>
      <c r="C307" s="42"/>
      <c r="D307" s="78"/>
    </row>
    <row r="308" spans="1:4" ht="16.5">
      <c r="A308" s="42"/>
      <c r="B308" s="42"/>
      <c r="C308" s="42"/>
      <c r="D308" s="78"/>
    </row>
    <row r="309" spans="1:4" ht="16.5">
      <c r="A309" s="42"/>
      <c r="B309" s="42"/>
      <c r="C309" s="42"/>
      <c r="D309" s="78"/>
    </row>
    <row r="310" spans="1:4" ht="16.5">
      <c r="A310" s="42"/>
      <c r="B310" s="42"/>
      <c r="C310" s="42"/>
      <c r="D310" s="78"/>
    </row>
    <row r="311" spans="1:4" ht="16.5">
      <c r="A311" s="42"/>
      <c r="B311" s="42"/>
      <c r="C311" s="42"/>
      <c r="D311" s="78"/>
    </row>
    <row r="312" spans="1:4" ht="16.5">
      <c r="A312" s="42"/>
      <c r="B312" s="42"/>
      <c r="C312" s="42"/>
      <c r="D312" s="78"/>
    </row>
    <row r="313" spans="1:4" ht="16.5">
      <c r="A313" s="42"/>
      <c r="B313" s="42"/>
      <c r="C313" s="42"/>
      <c r="D313" s="78"/>
    </row>
    <row r="314" spans="1:4" ht="16.5">
      <c r="A314" s="42"/>
      <c r="B314" s="42"/>
      <c r="C314" s="42"/>
      <c r="D314" s="78"/>
    </row>
    <row r="315" spans="1:4" ht="16.5">
      <c r="A315" s="42"/>
      <c r="B315" s="42"/>
      <c r="C315" s="42"/>
      <c r="D315" s="78"/>
    </row>
    <row r="316" spans="1:4" ht="16.5">
      <c r="A316" s="42"/>
      <c r="B316" s="42"/>
      <c r="C316" s="42"/>
      <c r="D316" s="78"/>
    </row>
    <row r="317" spans="1:4" ht="16.5">
      <c r="A317" s="42"/>
      <c r="B317" s="42"/>
      <c r="C317" s="42"/>
      <c r="D317" s="78"/>
    </row>
    <row r="318" spans="1:4" ht="16.5">
      <c r="A318" s="42"/>
      <c r="B318" s="42"/>
      <c r="C318" s="42"/>
      <c r="D318" s="78"/>
    </row>
    <row r="319" spans="1:4" ht="16.5">
      <c r="A319" s="42"/>
      <c r="B319" s="42"/>
      <c r="C319" s="42"/>
      <c r="D319" s="78"/>
    </row>
    <row r="320" spans="1:4" ht="16.5">
      <c r="A320" s="42"/>
      <c r="B320" s="42"/>
      <c r="C320" s="42"/>
      <c r="D320" s="78"/>
    </row>
    <row r="321" spans="1:4" ht="16.5">
      <c r="A321" s="42"/>
      <c r="B321" s="42"/>
      <c r="C321" s="42"/>
      <c r="D321" s="78"/>
    </row>
    <row r="322" spans="1:4" ht="16.5">
      <c r="A322" s="42"/>
      <c r="B322" s="42"/>
      <c r="C322" s="42"/>
      <c r="D322" s="78"/>
    </row>
    <row r="323" spans="1:4" ht="16.5">
      <c r="A323" s="42"/>
      <c r="B323" s="42"/>
      <c r="C323" s="42"/>
      <c r="D323" s="78"/>
    </row>
    <row r="324" spans="1:4" ht="16.5">
      <c r="A324" s="42"/>
      <c r="B324" s="42"/>
      <c r="C324" s="42"/>
      <c r="D324" s="78"/>
    </row>
    <row r="325" spans="1:4" ht="16.5">
      <c r="A325" s="42"/>
      <c r="B325" s="42"/>
      <c r="C325" s="42"/>
      <c r="D325" s="78"/>
    </row>
    <row r="326" spans="1:4" ht="16.5">
      <c r="A326" s="42"/>
      <c r="B326" s="42"/>
      <c r="C326" s="42"/>
      <c r="D326" s="78"/>
    </row>
    <row r="327" spans="1:4" ht="16.5">
      <c r="A327" s="42"/>
      <c r="B327" s="42"/>
      <c r="C327" s="42"/>
      <c r="D327" s="78"/>
    </row>
    <row r="328" spans="1:4" ht="16.5">
      <c r="A328" s="42"/>
      <c r="B328" s="42"/>
      <c r="C328" s="42"/>
      <c r="D328" s="78"/>
    </row>
    <row r="329" spans="1:4" ht="16.5">
      <c r="A329" s="42"/>
      <c r="B329" s="42"/>
      <c r="C329" s="42"/>
      <c r="D329" s="78"/>
    </row>
    <row r="330" spans="1:4" ht="16.5">
      <c r="A330" s="42"/>
      <c r="B330" s="42"/>
      <c r="C330" s="42"/>
      <c r="D330" s="78"/>
    </row>
    <row r="331" spans="1:4" ht="16.5">
      <c r="A331" s="42"/>
      <c r="B331" s="42"/>
      <c r="C331" s="42"/>
      <c r="D331" s="78"/>
    </row>
    <row r="332" spans="1:4" ht="16.5">
      <c r="A332" s="42"/>
      <c r="B332" s="42"/>
      <c r="C332" s="42"/>
      <c r="D332" s="78"/>
    </row>
    <row r="333" spans="1:4" ht="16.5">
      <c r="A333" s="42"/>
      <c r="B333" s="42"/>
      <c r="C333" s="42"/>
      <c r="D333" s="78"/>
    </row>
    <row r="334" spans="1:4" ht="16.5">
      <c r="A334" s="42"/>
      <c r="B334" s="42"/>
      <c r="C334" s="42"/>
      <c r="D334" s="78"/>
    </row>
    <row r="335" spans="1:4" ht="16.5">
      <c r="A335" s="42"/>
      <c r="B335" s="42"/>
      <c r="C335" s="42"/>
      <c r="D335" s="78"/>
    </row>
    <row r="336" spans="1:4" ht="16.5">
      <c r="A336" s="42"/>
      <c r="B336" s="42"/>
      <c r="C336" s="42"/>
      <c r="D336" s="78"/>
    </row>
    <row r="337" spans="1:4" ht="16.5">
      <c r="A337" s="42"/>
      <c r="B337" s="42"/>
      <c r="C337" s="42"/>
      <c r="D337" s="78"/>
    </row>
    <row r="338" spans="1:4" ht="16.5">
      <c r="A338" s="42"/>
      <c r="B338" s="42"/>
      <c r="C338" s="42"/>
      <c r="D338" s="78"/>
    </row>
    <row r="339" spans="1:4" ht="16.5">
      <c r="A339" s="42"/>
      <c r="B339" s="42"/>
      <c r="C339" s="42"/>
      <c r="D339" s="78"/>
    </row>
    <row r="340" spans="1:4" ht="16.5">
      <c r="A340" s="42"/>
      <c r="B340" s="42"/>
      <c r="C340" s="42"/>
      <c r="D340" s="78"/>
    </row>
    <row r="341" spans="1:4" ht="16.5">
      <c r="A341" s="42"/>
      <c r="B341" s="42"/>
      <c r="C341" s="42"/>
      <c r="D341" s="78"/>
    </row>
    <row r="342" spans="1:4" ht="16.5">
      <c r="A342" s="42"/>
      <c r="B342" s="42"/>
      <c r="C342" s="42"/>
      <c r="D342" s="78"/>
    </row>
    <row r="343" spans="1:4" ht="16.5">
      <c r="A343" s="42"/>
      <c r="B343" s="42"/>
      <c r="C343" s="42"/>
      <c r="D343" s="78"/>
    </row>
    <row r="344" spans="1:4" ht="16.5">
      <c r="A344" s="42"/>
      <c r="B344" s="42"/>
      <c r="C344" s="42"/>
      <c r="D344" s="78"/>
    </row>
    <row r="345" spans="1:4" ht="16.5">
      <c r="A345" s="42"/>
      <c r="B345" s="42"/>
      <c r="C345" s="42"/>
      <c r="D345" s="78"/>
    </row>
    <row r="346" spans="1:4" ht="16.5">
      <c r="A346" s="42"/>
      <c r="B346" s="42"/>
      <c r="C346" s="42"/>
      <c r="D346" s="78"/>
    </row>
    <row r="347" spans="1:4" ht="16.5">
      <c r="A347" s="42"/>
      <c r="B347" s="42"/>
      <c r="C347" s="42"/>
      <c r="D347" s="78"/>
    </row>
    <row r="348" spans="1:4" ht="16.5">
      <c r="A348" s="42"/>
      <c r="B348" s="42"/>
      <c r="C348" s="42"/>
      <c r="D348" s="78"/>
    </row>
    <row r="349" spans="1:4" ht="16.5">
      <c r="A349" s="42"/>
      <c r="B349" s="42"/>
      <c r="C349" s="42"/>
      <c r="D349" s="78"/>
    </row>
    <row r="350" spans="1:4" ht="16.5">
      <c r="A350" s="42"/>
      <c r="B350" s="42"/>
      <c r="C350" s="42"/>
      <c r="D350" s="78"/>
    </row>
    <row r="351" spans="1:4" ht="16.5">
      <c r="A351" s="42"/>
      <c r="B351" s="42"/>
      <c r="C351" s="42"/>
      <c r="D351" s="78"/>
    </row>
    <row r="352" spans="1:4" ht="16.5">
      <c r="A352" s="42"/>
      <c r="B352" s="42"/>
      <c r="C352" s="42"/>
      <c r="D352" s="78"/>
    </row>
    <row r="353" spans="1:4" ht="16.5">
      <c r="A353" s="42"/>
      <c r="B353" s="42"/>
      <c r="C353" s="42"/>
      <c r="D353" s="78"/>
    </row>
    <row r="354" spans="1:4" ht="16.5">
      <c r="A354" s="42"/>
      <c r="B354" s="42"/>
      <c r="C354" s="42"/>
      <c r="D354" s="78"/>
    </row>
    <row r="355" spans="1:4" ht="16.5">
      <c r="A355" s="42"/>
      <c r="B355" s="42"/>
      <c r="C355" s="42"/>
      <c r="D355" s="78"/>
    </row>
    <row r="356" spans="1:4" ht="16.5">
      <c r="A356" s="42"/>
      <c r="B356" s="42"/>
      <c r="C356" s="42"/>
      <c r="D356" s="78"/>
    </row>
    <row r="357" spans="1:4" ht="16.5">
      <c r="A357" s="42"/>
      <c r="B357" s="42"/>
      <c r="C357" s="42"/>
      <c r="D357" s="78"/>
    </row>
    <row r="358" spans="1:4" ht="16.5">
      <c r="A358" s="42"/>
      <c r="B358" s="42"/>
      <c r="C358" s="42"/>
      <c r="D358" s="78"/>
    </row>
    <row r="359" spans="1:4" ht="16.5">
      <c r="A359" s="42"/>
      <c r="B359" s="42"/>
      <c r="C359" s="42"/>
      <c r="D359" s="78"/>
    </row>
    <row r="360" spans="1:4" ht="16.5">
      <c r="A360" s="42"/>
      <c r="B360" s="42"/>
      <c r="C360" s="42"/>
      <c r="D360" s="78"/>
    </row>
    <row r="361" spans="1:4" ht="16.5">
      <c r="A361" s="42"/>
      <c r="B361" s="42"/>
      <c r="C361" s="42"/>
      <c r="D361" s="78"/>
    </row>
    <row r="362" spans="1:4" ht="16.5">
      <c r="A362" s="42"/>
      <c r="B362" s="42"/>
      <c r="C362" s="42"/>
      <c r="D362" s="78"/>
    </row>
    <row r="363" spans="1:4" ht="16.5">
      <c r="A363" s="42"/>
      <c r="B363" s="42"/>
      <c r="C363" s="42"/>
      <c r="D363" s="78"/>
    </row>
    <row r="364" spans="1:4" ht="16.5">
      <c r="A364" s="42"/>
      <c r="B364" s="42"/>
      <c r="C364" s="42"/>
      <c r="D364" s="78"/>
    </row>
    <row r="365" spans="1:4" ht="16.5">
      <c r="A365" s="42"/>
      <c r="B365" s="42"/>
      <c r="C365" s="42"/>
      <c r="D365" s="78"/>
    </row>
    <row r="366" spans="1:4" ht="16.5">
      <c r="A366" s="42"/>
      <c r="B366" s="42"/>
      <c r="C366" s="42"/>
      <c r="D366" s="78"/>
    </row>
    <row r="367" spans="1:4" ht="16.5">
      <c r="A367" s="42"/>
      <c r="B367" s="42"/>
      <c r="C367" s="42"/>
      <c r="D367" s="78"/>
    </row>
    <row r="368" spans="1:4" ht="16.5">
      <c r="A368" s="42"/>
      <c r="B368" s="42"/>
      <c r="C368" s="42"/>
      <c r="D368" s="78"/>
    </row>
    <row r="369" spans="1:4" ht="16.5">
      <c r="A369" s="42"/>
      <c r="B369" s="42"/>
      <c r="C369" s="42"/>
      <c r="D369" s="78"/>
    </row>
    <row r="370" spans="1:4" ht="16.5">
      <c r="A370" s="42"/>
      <c r="B370" s="42"/>
      <c r="C370" s="42"/>
      <c r="D370" s="78"/>
    </row>
    <row r="371" spans="1:4" ht="16.5">
      <c r="A371" s="42"/>
      <c r="B371" s="42"/>
      <c r="C371" s="42"/>
      <c r="D371" s="78"/>
    </row>
    <row r="372" spans="1:4" ht="16.5">
      <c r="A372" s="42"/>
      <c r="B372" s="42"/>
      <c r="C372" s="42"/>
      <c r="D372" s="78"/>
    </row>
    <row r="373" spans="1:4" ht="16.5">
      <c r="A373" s="42"/>
      <c r="B373" s="42"/>
      <c r="C373" s="42"/>
      <c r="D373" s="78"/>
    </row>
    <row r="374" spans="1:4" ht="16.5">
      <c r="A374" s="42"/>
      <c r="B374" s="42"/>
      <c r="C374" s="42"/>
      <c r="D374" s="78"/>
    </row>
    <row r="375" spans="1:4" ht="16.5">
      <c r="A375" s="42"/>
      <c r="B375" s="42"/>
      <c r="C375" s="42"/>
      <c r="D375" s="78"/>
    </row>
    <row r="376" spans="1:4" ht="16.5">
      <c r="A376" s="42"/>
      <c r="B376" s="42"/>
      <c r="C376" s="42"/>
      <c r="D376" s="78"/>
    </row>
    <row r="377" spans="1:4" ht="16.5">
      <c r="A377" s="42"/>
      <c r="B377" s="42"/>
      <c r="C377" s="42"/>
      <c r="D377" s="78"/>
    </row>
    <row r="378" spans="1:4" ht="16.5">
      <c r="A378" s="42"/>
      <c r="B378" s="42"/>
      <c r="C378" s="42"/>
      <c r="D378" s="78"/>
    </row>
    <row r="379" spans="1:4" ht="16.5">
      <c r="A379" s="42"/>
      <c r="B379" s="42"/>
      <c r="C379" s="42"/>
      <c r="D379" s="78"/>
    </row>
    <row r="380" spans="1:4" ht="16.5">
      <c r="A380" s="42"/>
      <c r="B380" s="42"/>
      <c r="C380" s="42"/>
      <c r="D380" s="78"/>
    </row>
    <row r="381" spans="1:4" ht="16.5">
      <c r="A381" s="42"/>
      <c r="B381" s="42"/>
      <c r="C381" s="42"/>
      <c r="D381" s="78"/>
    </row>
    <row r="382" spans="1:4" ht="16.5">
      <c r="A382" s="42"/>
      <c r="B382" s="42"/>
      <c r="C382" s="42"/>
      <c r="D382" s="78"/>
    </row>
    <row r="383" spans="1:4" ht="16.5">
      <c r="A383" s="42"/>
      <c r="B383" s="42"/>
      <c r="C383" s="42"/>
      <c r="D383" s="78"/>
    </row>
    <row r="384" spans="1:4" ht="16.5">
      <c r="A384" s="42"/>
      <c r="B384" s="42"/>
      <c r="C384" s="42"/>
      <c r="D384" s="78"/>
    </row>
    <row r="385" spans="1:4" ht="16.5">
      <c r="A385" s="42"/>
      <c r="B385" s="42"/>
      <c r="C385" s="42"/>
      <c r="D385" s="78"/>
    </row>
    <row r="386" spans="1:4" ht="16.5">
      <c r="A386" s="42"/>
      <c r="B386" s="42"/>
      <c r="C386" s="42"/>
      <c r="D386" s="78"/>
    </row>
    <row r="387" spans="1:4" ht="16.5">
      <c r="A387" s="42"/>
      <c r="B387" s="42"/>
      <c r="C387" s="42"/>
      <c r="D387" s="78"/>
    </row>
    <row r="388" spans="1:4" ht="16.5">
      <c r="A388" s="42"/>
      <c r="B388" s="42"/>
      <c r="C388" s="42"/>
      <c r="D388" s="78"/>
    </row>
    <row r="389" spans="1:4" ht="16.5">
      <c r="A389" s="42"/>
      <c r="B389" s="42"/>
      <c r="C389" s="42"/>
      <c r="D389" s="78"/>
    </row>
    <row r="390" spans="1:4" ht="16.5">
      <c r="A390" s="42"/>
      <c r="B390" s="42"/>
      <c r="C390" s="42"/>
      <c r="D390" s="78"/>
    </row>
    <row r="391" spans="1:4" ht="16.5">
      <c r="A391" s="42"/>
      <c r="B391" s="42"/>
      <c r="C391" s="42"/>
      <c r="D391" s="78"/>
    </row>
    <row r="392" spans="1:4" ht="16.5">
      <c r="A392" s="42"/>
      <c r="B392" s="42"/>
      <c r="C392" s="42"/>
      <c r="D392" s="78"/>
    </row>
    <row r="393" spans="1:4" ht="16.5">
      <c r="A393" s="42"/>
      <c r="B393" s="42"/>
      <c r="C393" s="42"/>
      <c r="D393" s="78"/>
    </row>
    <row r="394" spans="1:4" ht="16.5">
      <c r="A394" s="42"/>
      <c r="B394" s="42"/>
      <c r="C394" s="42"/>
      <c r="D394" s="78"/>
    </row>
    <row r="395" spans="1:4" ht="16.5">
      <c r="A395" s="42"/>
      <c r="B395" s="42"/>
      <c r="C395" s="42"/>
      <c r="D395" s="78"/>
    </row>
    <row r="396" spans="1:4" ht="16.5">
      <c r="A396" s="42"/>
      <c r="B396" s="42"/>
      <c r="C396" s="42"/>
      <c r="D396" s="78"/>
    </row>
    <row r="397" spans="1:4" ht="16.5">
      <c r="A397" s="42"/>
      <c r="B397" s="42"/>
      <c r="C397" s="42"/>
      <c r="D397" s="78"/>
    </row>
    <row r="398" spans="1:4" ht="16.5">
      <c r="A398" s="42"/>
      <c r="B398" s="42"/>
      <c r="C398" s="42"/>
      <c r="D398" s="78"/>
    </row>
    <row r="399" spans="1:4" ht="16.5">
      <c r="A399" s="42"/>
      <c r="B399" s="42"/>
      <c r="C399" s="42"/>
      <c r="D399" s="78"/>
    </row>
    <row r="400" spans="1:4" ht="16.5">
      <c r="A400" s="42"/>
      <c r="B400" s="42"/>
      <c r="C400" s="42"/>
      <c r="D400" s="78"/>
    </row>
    <row r="401" spans="1:4" ht="16.5">
      <c r="A401" s="42"/>
      <c r="B401" s="42"/>
      <c r="C401" s="42"/>
      <c r="D401" s="78"/>
    </row>
    <row r="402" spans="1:4" ht="16.5">
      <c r="A402" s="42"/>
      <c r="B402" s="42"/>
      <c r="C402" s="42"/>
      <c r="D402" s="78"/>
    </row>
    <row r="403" spans="1:4" ht="16.5">
      <c r="A403" s="42"/>
      <c r="B403" s="42"/>
      <c r="C403" s="42"/>
      <c r="D403" s="78"/>
    </row>
    <row r="404" spans="1:4" ht="16.5">
      <c r="A404" s="42"/>
      <c r="B404" s="42"/>
      <c r="C404" s="42"/>
      <c r="D404" s="78"/>
    </row>
    <row r="405" spans="1:4" ht="16.5">
      <c r="A405" s="42"/>
      <c r="B405" s="42"/>
      <c r="C405" s="42"/>
      <c r="D405" s="78"/>
    </row>
    <row r="406" spans="1:4" ht="16.5">
      <c r="A406" s="42"/>
      <c r="B406" s="42"/>
      <c r="C406" s="42"/>
      <c r="D406" s="78"/>
    </row>
    <row r="407" spans="1:4" ht="16.5">
      <c r="A407" s="42"/>
      <c r="B407" s="42"/>
      <c r="C407" s="42"/>
      <c r="D407" s="78"/>
    </row>
    <row r="408" spans="1:4" ht="16.5">
      <c r="A408" s="42"/>
      <c r="B408" s="42"/>
      <c r="C408" s="42"/>
      <c r="D408" s="78"/>
    </row>
    <row r="409" spans="1:4" ht="16.5">
      <c r="A409" s="42"/>
      <c r="B409" s="42"/>
      <c r="C409" s="42"/>
      <c r="D409" s="78"/>
    </row>
    <row r="410" spans="1:4" ht="16.5">
      <c r="A410" s="42"/>
      <c r="B410" s="42"/>
      <c r="C410" s="42"/>
      <c r="D410" s="78"/>
    </row>
    <row r="411" spans="1:4" ht="16.5">
      <c r="A411" s="42"/>
      <c r="B411" s="42"/>
      <c r="C411" s="42"/>
      <c r="D411" s="78"/>
    </row>
    <row r="412" spans="1:4" ht="16.5">
      <c r="A412" s="42"/>
      <c r="B412" s="42"/>
      <c r="C412" s="42"/>
      <c r="D412" s="78"/>
    </row>
    <row r="413" spans="1:4" ht="16.5">
      <c r="A413" s="42"/>
      <c r="B413" s="42"/>
      <c r="C413" s="42"/>
      <c r="D413" s="78"/>
    </row>
    <row r="414" spans="1:4" ht="16.5">
      <c r="A414" s="42"/>
      <c r="B414" s="42"/>
      <c r="C414" s="42"/>
      <c r="D414" s="78"/>
    </row>
    <row r="415" spans="1:4" ht="16.5">
      <c r="A415" s="42"/>
      <c r="B415" s="42"/>
      <c r="C415" s="42"/>
      <c r="D415" s="78"/>
    </row>
    <row r="416" spans="1:4" ht="16.5">
      <c r="A416" s="42"/>
      <c r="B416" s="42"/>
      <c r="C416" s="42"/>
      <c r="D416" s="78"/>
    </row>
    <row r="417" spans="1:4" ht="16.5">
      <c r="A417" s="42"/>
      <c r="B417" s="42"/>
      <c r="C417" s="42"/>
      <c r="D417" s="78"/>
    </row>
    <row r="418" spans="1:4" ht="16.5">
      <c r="A418" s="42"/>
      <c r="B418" s="42"/>
      <c r="C418" s="42"/>
      <c r="D418" s="78"/>
    </row>
    <row r="419" spans="1:4" ht="16.5">
      <c r="A419" s="42"/>
      <c r="B419" s="42"/>
      <c r="C419" s="42"/>
      <c r="D419" s="78"/>
    </row>
    <row r="420" spans="1:4" ht="16.5">
      <c r="A420" s="42"/>
      <c r="B420" s="42"/>
      <c r="C420" s="42"/>
      <c r="D420" s="78"/>
    </row>
    <row r="421" spans="1:4" ht="16.5">
      <c r="A421" s="42"/>
      <c r="B421" s="42"/>
      <c r="C421" s="42"/>
      <c r="D421" s="78"/>
    </row>
    <row r="422" spans="1:4" ht="16.5">
      <c r="A422" s="42"/>
      <c r="B422" s="42"/>
      <c r="C422" s="42"/>
      <c r="D422" s="78"/>
    </row>
    <row r="423" spans="1:4" ht="16.5">
      <c r="A423" s="42"/>
      <c r="B423" s="42"/>
      <c r="C423" s="42"/>
      <c r="D423" s="78"/>
    </row>
    <row r="424" spans="1:4" ht="16.5">
      <c r="A424" s="42"/>
      <c r="B424" s="42"/>
      <c r="C424" s="42"/>
      <c r="D424" s="78"/>
    </row>
    <row r="425" spans="1:4" ht="16.5">
      <c r="A425" s="42"/>
      <c r="B425" s="42"/>
      <c r="C425" s="42"/>
      <c r="D425" s="78"/>
    </row>
    <row r="426" spans="1:4" ht="16.5">
      <c r="A426" s="42"/>
      <c r="B426" s="42"/>
      <c r="C426" s="42"/>
      <c r="D426" s="78"/>
    </row>
    <row r="427" spans="1:4" ht="16.5">
      <c r="A427" s="42"/>
      <c r="B427" s="42"/>
      <c r="C427" s="42"/>
      <c r="D427" s="78"/>
    </row>
    <row r="428" spans="1:4" ht="16.5">
      <c r="A428" s="42"/>
      <c r="B428" s="42"/>
      <c r="C428" s="42"/>
      <c r="D428" s="78"/>
    </row>
    <row r="429" spans="1:4" ht="16.5">
      <c r="A429" s="42"/>
      <c r="B429" s="42"/>
      <c r="C429" s="42"/>
      <c r="D429" s="78"/>
    </row>
    <row r="430" spans="1:4" ht="16.5">
      <c r="A430" s="42"/>
      <c r="B430" s="42"/>
      <c r="C430" s="42"/>
      <c r="D430" s="78"/>
    </row>
    <row r="431" spans="1:4" ht="16.5">
      <c r="A431" s="42"/>
      <c r="B431" s="42"/>
      <c r="C431" s="42"/>
      <c r="D431" s="78"/>
    </row>
    <row r="432" spans="1:4" ht="16.5">
      <c r="A432" s="42"/>
      <c r="B432" s="42"/>
      <c r="C432" s="42"/>
      <c r="D432" s="78"/>
    </row>
    <row r="433" spans="1:4" ht="16.5">
      <c r="A433" s="42"/>
      <c r="B433" s="42"/>
      <c r="C433" s="42"/>
      <c r="D433" s="78"/>
    </row>
    <row r="434" spans="1:4" ht="16.5">
      <c r="A434" s="42"/>
      <c r="B434" s="42"/>
      <c r="C434" s="42"/>
      <c r="D434" s="78"/>
    </row>
    <row r="435" spans="1:4" ht="16.5">
      <c r="A435" s="42"/>
      <c r="B435" s="42"/>
      <c r="C435" s="42"/>
      <c r="D435" s="78"/>
    </row>
    <row r="436" spans="1:4" ht="16.5">
      <c r="A436" s="42"/>
      <c r="B436" s="42"/>
      <c r="C436" s="42"/>
      <c r="D436" s="78"/>
    </row>
    <row r="437" spans="1:4" ht="16.5">
      <c r="A437" s="42"/>
      <c r="B437" s="42"/>
      <c r="C437" s="42"/>
      <c r="D437" s="78"/>
    </row>
    <row r="438" spans="1:4" ht="16.5">
      <c r="A438" s="42"/>
      <c r="B438" s="42"/>
      <c r="C438" s="42"/>
      <c r="D438" s="78"/>
    </row>
    <row r="439" spans="1:4" ht="16.5">
      <c r="A439" s="42"/>
      <c r="B439" s="42"/>
      <c r="C439" s="42"/>
      <c r="D439" s="78"/>
    </row>
    <row r="440" spans="1:4" ht="16.5">
      <c r="A440" s="42"/>
      <c r="B440" s="42"/>
      <c r="C440" s="42"/>
      <c r="D440" s="78"/>
    </row>
    <row r="441" spans="1:4" ht="16.5">
      <c r="A441" s="42"/>
      <c r="B441" s="42"/>
      <c r="C441" s="42"/>
      <c r="D441" s="78"/>
    </row>
    <row r="442" spans="1:4" ht="16.5">
      <c r="A442" s="42"/>
      <c r="B442" s="42"/>
      <c r="C442" s="42"/>
      <c r="D442" s="78"/>
    </row>
    <row r="443" spans="1:4" ht="16.5">
      <c r="A443" s="42"/>
      <c r="B443" s="42"/>
      <c r="C443" s="42"/>
      <c r="D443" s="78"/>
    </row>
    <row r="444" spans="1:4" ht="16.5">
      <c r="A444" s="42"/>
      <c r="B444" s="42"/>
      <c r="C444" s="42"/>
      <c r="D444" s="78"/>
    </row>
    <row r="445" spans="1:4" ht="16.5">
      <c r="A445" s="42"/>
      <c r="B445" s="42"/>
      <c r="C445" s="42"/>
      <c r="D445" s="78"/>
    </row>
    <row r="446" spans="1:4" ht="16.5">
      <c r="A446" s="42"/>
      <c r="B446" s="42"/>
      <c r="C446" s="42"/>
      <c r="D446" s="78"/>
    </row>
    <row r="447" spans="1:4" ht="16.5">
      <c r="A447" s="42"/>
      <c r="B447" s="42"/>
      <c r="C447" s="42"/>
      <c r="D447" s="78"/>
    </row>
    <row r="448" spans="1:4" ht="16.5">
      <c r="A448" s="42"/>
      <c r="B448" s="42"/>
      <c r="C448" s="42"/>
      <c r="D448" s="78"/>
    </row>
    <row r="449" spans="1:4" ht="16.5">
      <c r="A449" s="42"/>
      <c r="B449" s="42"/>
      <c r="C449" s="42"/>
      <c r="D449" s="78"/>
    </row>
    <row r="450" spans="1:4" ht="16.5">
      <c r="A450" s="42"/>
      <c r="B450" s="42"/>
      <c r="C450" s="42"/>
      <c r="D450" s="78"/>
    </row>
    <row r="451" spans="1:4" ht="16.5">
      <c r="A451" s="42"/>
      <c r="B451" s="42"/>
      <c r="C451" s="42"/>
      <c r="D451" s="78"/>
    </row>
    <row r="452" spans="1:4" ht="16.5">
      <c r="A452" s="42"/>
      <c r="B452" s="42"/>
      <c r="C452" s="42"/>
      <c r="D452" s="78"/>
    </row>
    <row r="453" spans="1:4" ht="16.5">
      <c r="A453" s="42"/>
      <c r="B453" s="42"/>
      <c r="C453" s="42"/>
      <c r="D453" s="78"/>
    </row>
    <row r="454" spans="1:4" ht="16.5">
      <c r="A454" s="42"/>
      <c r="B454" s="42"/>
      <c r="C454" s="42"/>
      <c r="D454" s="78"/>
    </row>
    <row r="455" spans="1:4" ht="16.5">
      <c r="A455" s="42"/>
      <c r="B455" s="42"/>
      <c r="C455" s="42"/>
      <c r="D455" s="78"/>
    </row>
    <row r="456" spans="1:4" ht="16.5">
      <c r="A456" s="42"/>
      <c r="B456" s="42"/>
      <c r="C456" s="42"/>
      <c r="D456" s="78"/>
    </row>
    <row r="457" spans="1:4" ht="16.5">
      <c r="A457" s="42"/>
      <c r="B457" s="42"/>
      <c r="C457" s="42"/>
      <c r="D457" s="78"/>
    </row>
    <row r="458" spans="1:4" ht="16.5">
      <c r="A458" s="42"/>
      <c r="B458" s="42"/>
      <c r="C458" s="42"/>
      <c r="D458" s="78"/>
    </row>
    <row r="459" spans="1:4" ht="16.5">
      <c r="A459" s="42"/>
      <c r="B459" s="42"/>
      <c r="C459" s="42"/>
      <c r="D459" s="78"/>
    </row>
    <row r="460" spans="1:4" ht="16.5">
      <c r="A460" s="42"/>
      <c r="B460" s="42"/>
      <c r="C460" s="42"/>
      <c r="D460" s="78"/>
    </row>
    <row r="461" spans="1:4" ht="16.5">
      <c r="A461" s="42"/>
      <c r="B461" s="42"/>
      <c r="C461" s="42"/>
      <c r="D461" s="78"/>
    </row>
    <row r="462" spans="1:4" ht="16.5">
      <c r="A462" s="42"/>
      <c r="B462" s="42"/>
      <c r="C462" s="42"/>
      <c r="D462" s="78"/>
    </row>
    <row r="463" spans="1:4" ht="16.5">
      <c r="A463" s="42"/>
      <c r="B463" s="42"/>
      <c r="C463" s="42"/>
      <c r="D463" s="78"/>
    </row>
    <row r="464" spans="1:4" ht="16.5">
      <c r="A464" s="42"/>
      <c r="B464" s="42"/>
      <c r="C464" s="42"/>
      <c r="D464" s="78"/>
    </row>
    <row r="465" spans="1:4" ht="16.5">
      <c r="A465" s="42"/>
      <c r="B465" s="42"/>
      <c r="C465" s="42"/>
      <c r="D465" s="78"/>
    </row>
    <row r="466" spans="1:4" ht="16.5">
      <c r="A466" s="42"/>
      <c r="B466" s="42"/>
      <c r="C466" s="42"/>
      <c r="D466" s="78"/>
    </row>
    <row r="467" spans="1:4" ht="16.5">
      <c r="A467" s="42"/>
      <c r="B467" s="42"/>
      <c r="C467" s="42"/>
      <c r="D467" s="78"/>
    </row>
    <row r="468" spans="1:4" ht="16.5">
      <c r="A468" s="42"/>
      <c r="B468" s="42"/>
      <c r="C468" s="42"/>
      <c r="D468" s="78"/>
    </row>
    <row r="469" spans="1:4" ht="16.5">
      <c r="A469" s="42"/>
      <c r="B469" s="42"/>
      <c r="C469" s="42"/>
      <c r="D469" s="78"/>
    </row>
    <row r="470" spans="1:4" ht="16.5">
      <c r="A470" s="42"/>
      <c r="B470" s="42"/>
      <c r="C470" s="42"/>
      <c r="D470" s="78"/>
    </row>
    <row r="471" spans="1:4" ht="16.5">
      <c r="A471" s="42"/>
      <c r="B471" s="42"/>
      <c r="C471" s="42"/>
      <c r="D471" s="78"/>
    </row>
    <row r="472" spans="1:4" ht="16.5">
      <c r="A472" s="42"/>
      <c r="B472" s="42"/>
      <c r="C472" s="42"/>
      <c r="D472" s="78"/>
    </row>
    <row r="473" spans="1:4" ht="16.5">
      <c r="A473" s="42"/>
      <c r="B473" s="42"/>
      <c r="C473" s="42"/>
      <c r="D473" s="78"/>
    </row>
    <row r="474" spans="1:4" ht="16.5">
      <c r="A474" s="42"/>
      <c r="B474" s="42"/>
      <c r="C474" s="42"/>
      <c r="D474" s="78"/>
    </row>
    <row r="475" spans="1:4" ht="16.5">
      <c r="A475" s="42"/>
      <c r="B475" s="42"/>
      <c r="C475" s="42"/>
      <c r="D475" s="78"/>
    </row>
    <row r="476" spans="1:4" ht="16.5">
      <c r="A476" s="42"/>
      <c r="B476" s="42"/>
      <c r="C476" s="42"/>
      <c r="D476" s="78"/>
    </row>
    <row r="477" spans="1:4" ht="16.5">
      <c r="A477" s="42"/>
      <c r="B477" s="42"/>
      <c r="C477" s="42"/>
      <c r="D477" s="78"/>
    </row>
    <row r="478" spans="1:4" ht="16.5">
      <c r="A478" s="42"/>
      <c r="B478" s="42"/>
      <c r="C478" s="42"/>
      <c r="D478" s="78"/>
    </row>
    <row r="479" spans="1:4" ht="16.5">
      <c r="A479" s="42"/>
      <c r="B479" s="42"/>
      <c r="C479" s="42"/>
      <c r="D479" s="78"/>
    </row>
    <row r="480" spans="1:4" ht="16.5">
      <c r="A480" s="42"/>
      <c r="B480" s="42"/>
      <c r="C480" s="42"/>
      <c r="D480" s="78"/>
    </row>
    <row r="481" spans="1:4" ht="16.5">
      <c r="A481" s="42"/>
      <c r="B481" s="42"/>
      <c r="C481" s="42"/>
      <c r="D481" s="78"/>
    </row>
    <row r="482" spans="1:4" ht="16.5">
      <c r="A482" s="42"/>
      <c r="B482" s="42"/>
      <c r="C482" s="42"/>
      <c r="D482" s="78"/>
    </row>
    <row r="483" spans="1:4" ht="16.5">
      <c r="A483" s="42"/>
      <c r="B483" s="42"/>
      <c r="C483" s="42"/>
      <c r="D483" s="78"/>
    </row>
    <row r="484" spans="1:4" ht="16.5">
      <c r="A484" s="42"/>
      <c r="B484" s="42"/>
      <c r="C484" s="42"/>
      <c r="D484" s="78"/>
    </row>
    <row r="485" spans="1:4" ht="16.5">
      <c r="A485" s="42"/>
      <c r="B485" s="42"/>
      <c r="C485" s="42"/>
      <c r="D485" s="78"/>
    </row>
    <row r="486" spans="1:4" ht="16.5">
      <c r="A486" s="42"/>
      <c r="B486" s="42"/>
      <c r="C486" s="42"/>
      <c r="D486" s="78"/>
    </row>
    <row r="487" spans="1:4" ht="16.5">
      <c r="A487" s="42"/>
      <c r="B487" s="42"/>
      <c r="C487" s="42"/>
      <c r="D487" s="78"/>
    </row>
    <row r="488" spans="1:4" ht="16.5">
      <c r="A488" s="42"/>
      <c r="B488" s="42"/>
      <c r="C488" s="42"/>
      <c r="D488" s="78"/>
    </row>
    <row r="489" spans="1:4" ht="16.5">
      <c r="A489" s="42"/>
      <c r="B489" s="42"/>
      <c r="C489" s="42"/>
      <c r="D489" s="78"/>
    </row>
  </sheetData>
  <sheetProtection/>
  <mergeCells count="50">
    <mergeCell ref="C29:D29"/>
    <mergeCell ref="E29:F29"/>
    <mergeCell ref="O29:P29"/>
    <mergeCell ref="I28:J28"/>
    <mergeCell ref="K28:L28"/>
    <mergeCell ref="M28:N28"/>
    <mergeCell ref="O28:P28"/>
    <mergeCell ref="A31:B31"/>
    <mergeCell ref="I29:J29"/>
    <mergeCell ref="K29:L29"/>
    <mergeCell ref="M29:N29"/>
    <mergeCell ref="A28:B30"/>
    <mergeCell ref="C7:D7"/>
    <mergeCell ref="G29:H29"/>
    <mergeCell ref="G19:H19"/>
    <mergeCell ref="A9:B9"/>
    <mergeCell ref="I18:J18"/>
    <mergeCell ref="A21:B21"/>
    <mergeCell ref="I19:J19"/>
    <mergeCell ref="C28:D28"/>
    <mergeCell ref="E28:F28"/>
    <mergeCell ref="G28:H28"/>
    <mergeCell ref="K6:L6"/>
    <mergeCell ref="I6:J6"/>
    <mergeCell ref="M6:N6"/>
    <mergeCell ref="A1:B1"/>
    <mergeCell ref="O1:P1"/>
    <mergeCell ref="C6:D6"/>
    <mergeCell ref="E6:F6"/>
    <mergeCell ref="A6:B8"/>
    <mergeCell ref="G6:H6"/>
    <mergeCell ref="G7:H7"/>
    <mergeCell ref="E7:F7"/>
    <mergeCell ref="I7:J7"/>
    <mergeCell ref="O7:P7"/>
    <mergeCell ref="M7:N7"/>
    <mergeCell ref="K7:L7"/>
    <mergeCell ref="K18:L18"/>
    <mergeCell ref="M18:N18"/>
    <mergeCell ref="O18:P18"/>
    <mergeCell ref="O6:P6"/>
    <mergeCell ref="K19:L19"/>
    <mergeCell ref="M19:N19"/>
    <mergeCell ref="A18:B20"/>
    <mergeCell ref="C18:D18"/>
    <mergeCell ref="E18:F18"/>
    <mergeCell ref="G18:H18"/>
    <mergeCell ref="C19:D19"/>
    <mergeCell ref="E19:F19"/>
    <mergeCell ref="O19:P19"/>
  </mergeCells>
  <printOptions horizontalCentered="1"/>
  <pageMargins left="0.7874015748031497" right="0.7874015748031497" top="0.5905511811023623" bottom="0.56" header="0.5118110236220472" footer="0.5118110236220472"/>
  <pageSetup horizontalDpi="300" verticalDpi="300" orientation="portrait" pageOrder="overThenDown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zoomScalePageLayoutView="0" workbookViewId="0" topLeftCell="A4">
      <selection activeCell="F25" sqref="F25"/>
    </sheetView>
  </sheetViews>
  <sheetFormatPr defaultColWidth="9.00390625" defaultRowHeight="15.75"/>
  <cols>
    <col min="1" max="1" width="12.625" style="10" customWidth="1"/>
    <col min="2" max="2" width="6.50390625" style="10" customWidth="1"/>
    <col min="3" max="3" width="11.25390625" style="25" customWidth="1"/>
    <col min="4" max="4" width="9.625" style="26" customWidth="1"/>
    <col min="5" max="5" width="10.75390625" style="27" customWidth="1"/>
    <col min="6" max="6" width="9.875" style="28" customWidth="1"/>
    <col min="7" max="7" width="10.875" style="27" customWidth="1"/>
    <col min="8" max="8" width="9.875" style="28" customWidth="1"/>
    <col min="9" max="9" width="10.50390625" style="28" customWidth="1"/>
    <col min="10" max="10" width="9.875" style="28" customWidth="1"/>
    <col min="11" max="11" width="10.375" style="28" customWidth="1"/>
    <col min="12" max="12" width="9.875" style="28" customWidth="1"/>
    <col min="13" max="13" width="10.75390625" style="25" customWidth="1"/>
    <col min="14" max="14" width="9.875" style="26" customWidth="1"/>
    <col min="15" max="15" width="10.75390625" style="25" customWidth="1"/>
    <col min="16" max="16" width="9.875" style="26" customWidth="1"/>
    <col min="17" max="16384" width="9.00390625" style="19" customWidth="1"/>
  </cols>
  <sheetData>
    <row r="1" spans="1:16" s="6" customFormat="1" ht="15.75" customHeight="1">
      <c r="A1" s="543" t="s">
        <v>493</v>
      </c>
      <c r="B1" s="543"/>
      <c r="C1" s="4"/>
      <c r="D1" s="4"/>
      <c r="E1" s="5"/>
      <c r="F1" s="5"/>
      <c r="K1" s="5"/>
      <c r="L1" s="5"/>
      <c r="M1" s="5"/>
      <c r="N1" s="5"/>
      <c r="O1" s="542" t="s">
        <v>450</v>
      </c>
      <c r="P1" s="542"/>
    </row>
    <row r="2" spans="1:16" s="10" customFormat="1" ht="28.5" customHeight="1">
      <c r="A2" s="7"/>
      <c r="B2" s="214" t="s">
        <v>383</v>
      </c>
      <c r="C2" s="214"/>
      <c r="D2" s="215"/>
      <c r="E2" s="216"/>
      <c r="F2" s="214"/>
      <c r="G2" s="214"/>
      <c r="H2" s="38"/>
      <c r="I2" s="217"/>
      <c r="J2" s="217" t="s">
        <v>384</v>
      </c>
      <c r="K2" s="38"/>
      <c r="L2" s="215"/>
      <c r="M2" s="216"/>
      <c r="N2" s="215"/>
      <c r="O2" s="216"/>
      <c r="P2" s="9"/>
    </row>
    <row r="3" spans="1:16" s="10" customFormat="1" ht="15.75" customHeight="1">
      <c r="A3" s="11"/>
      <c r="B3" s="11"/>
      <c r="C3" s="12"/>
      <c r="D3" s="554" t="s">
        <v>140</v>
      </c>
      <c r="E3" s="554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</row>
    <row r="4" spans="1:17" s="6" customFormat="1" ht="15.75" customHeight="1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190"/>
    </row>
    <row r="5" spans="1:17" s="6" customFormat="1" ht="15.75" customHeight="1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  <c r="Q5" s="190"/>
    </row>
    <row r="6" spans="1:16" ht="19.5" customHeight="1">
      <c r="A6" s="555" t="s">
        <v>12</v>
      </c>
      <c r="B6" s="556"/>
      <c r="C6" s="221" t="s">
        <v>19</v>
      </c>
      <c r="D6" s="222"/>
      <c r="E6" s="208" t="s">
        <v>23</v>
      </c>
      <c r="F6" s="209"/>
      <c r="G6" s="210" t="s">
        <v>24</v>
      </c>
      <c r="H6" s="211"/>
      <c r="I6" s="209" t="s">
        <v>25</v>
      </c>
      <c r="J6" s="209"/>
      <c r="K6" s="209" t="s">
        <v>26</v>
      </c>
      <c r="L6" s="209"/>
      <c r="M6" s="210" t="s">
        <v>48</v>
      </c>
      <c r="N6" s="209"/>
      <c r="O6" s="221" t="s">
        <v>49</v>
      </c>
      <c r="P6" s="212"/>
    </row>
    <row r="7" spans="1:16" ht="19.5" customHeight="1">
      <c r="A7" s="557"/>
      <c r="B7" s="558"/>
      <c r="C7" s="225" t="s">
        <v>144</v>
      </c>
      <c r="D7" s="224"/>
      <c r="E7" s="226" t="s">
        <v>145</v>
      </c>
      <c r="F7" s="223"/>
      <c r="G7" s="225" t="s">
        <v>146</v>
      </c>
      <c r="H7" s="223"/>
      <c r="I7" s="229" t="s">
        <v>147</v>
      </c>
      <c r="J7" s="223"/>
      <c r="K7" s="227" t="s">
        <v>141</v>
      </c>
      <c r="L7" s="223"/>
      <c r="M7" s="550" t="s">
        <v>148</v>
      </c>
      <c r="N7" s="551"/>
      <c r="O7" s="552"/>
      <c r="P7" s="553"/>
    </row>
    <row r="8" spans="1:16" ht="19.5" customHeight="1">
      <c r="A8" s="557"/>
      <c r="B8" s="558"/>
      <c r="C8" s="213" t="s">
        <v>149</v>
      </c>
      <c r="D8" s="209" t="s">
        <v>113</v>
      </c>
      <c r="E8" s="213" t="s">
        <v>150</v>
      </c>
      <c r="F8" s="209" t="s">
        <v>130</v>
      </c>
      <c r="G8" s="210" t="s">
        <v>150</v>
      </c>
      <c r="H8" s="211" t="s">
        <v>130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3" t="s">
        <v>80</v>
      </c>
      <c r="P8" s="212" t="s">
        <v>151</v>
      </c>
    </row>
    <row r="9" spans="1:16" s="10" customFormat="1" ht="30.75" customHeight="1" thickBot="1">
      <c r="A9" s="548" t="s">
        <v>142</v>
      </c>
      <c r="B9" s="549"/>
      <c r="C9" s="218" t="s">
        <v>85</v>
      </c>
      <c r="D9" s="219" t="s">
        <v>143</v>
      </c>
      <c r="E9" s="218" t="s">
        <v>85</v>
      </c>
      <c r="F9" s="219" t="s">
        <v>143</v>
      </c>
      <c r="G9" s="218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30" t="s">
        <v>85</v>
      </c>
      <c r="P9" s="228" t="s">
        <v>143</v>
      </c>
    </row>
    <row r="10" spans="1:16" ht="30" customHeight="1">
      <c r="A10" s="20" t="s">
        <v>274</v>
      </c>
      <c r="B10" s="220" t="s">
        <v>152</v>
      </c>
      <c r="C10" s="18">
        <f aca="true" t="shared" si="0" ref="C10:D13">SUM(E10,G10,I10,K10,M10,O10)</f>
        <v>12.7</v>
      </c>
      <c r="D10" s="18">
        <f t="shared" si="0"/>
        <v>207</v>
      </c>
      <c r="E10" s="18">
        <v>0</v>
      </c>
      <c r="F10" s="18">
        <v>0</v>
      </c>
      <c r="G10" s="18">
        <v>3.5</v>
      </c>
      <c r="H10" s="18">
        <v>67</v>
      </c>
      <c r="I10" s="18">
        <v>6</v>
      </c>
      <c r="J10" s="18">
        <v>115</v>
      </c>
      <c r="K10" s="18">
        <v>0</v>
      </c>
      <c r="L10" s="18">
        <v>0</v>
      </c>
      <c r="M10" s="18">
        <v>3.2</v>
      </c>
      <c r="N10" s="18">
        <v>25</v>
      </c>
      <c r="O10" s="18">
        <v>0</v>
      </c>
      <c r="P10" s="18">
        <v>0</v>
      </c>
    </row>
    <row r="11" spans="1:16" ht="30" customHeight="1">
      <c r="A11" s="20" t="s">
        <v>275</v>
      </c>
      <c r="B11" s="220" t="s">
        <v>153</v>
      </c>
      <c r="C11" s="18">
        <f t="shared" si="0"/>
        <v>253.5</v>
      </c>
      <c r="D11" s="18">
        <f t="shared" si="0"/>
        <v>342</v>
      </c>
      <c r="E11" s="18">
        <v>0</v>
      </c>
      <c r="F11" s="18">
        <v>0</v>
      </c>
      <c r="G11" s="18">
        <v>3.5</v>
      </c>
      <c r="H11" s="18">
        <v>67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250</v>
      </c>
      <c r="P11" s="18">
        <v>275</v>
      </c>
    </row>
    <row r="12" spans="1:16" ht="30" customHeight="1">
      <c r="A12" s="20" t="s">
        <v>276</v>
      </c>
      <c r="B12" s="220" t="s">
        <v>154</v>
      </c>
      <c r="C12" s="18">
        <f t="shared" si="0"/>
        <v>231.5</v>
      </c>
      <c r="D12" s="18">
        <f t="shared" si="0"/>
        <v>233</v>
      </c>
      <c r="E12" s="18">
        <v>0</v>
      </c>
      <c r="F12" s="18">
        <v>0</v>
      </c>
      <c r="G12" s="18">
        <v>1.5</v>
      </c>
      <c r="H12" s="18">
        <v>26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230</v>
      </c>
      <c r="P12" s="18">
        <v>207</v>
      </c>
    </row>
    <row r="13" spans="1:16" ht="30" customHeight="1">
      <c r="A13" s="20" t="s">
        <v>277</v>
      </c>
      <c r="B13" s="220" t="s">
        <v>155</v>
      </c>
      <c r="C13" s="18">
        <f t="shared" si="0"/>
        <v>251.3</v>
      </c>
      <c r="D13" s="18">
        <f t="shared" si="0"/>
        <v>252</v>
      </c>
      <c r="E13" s="18">
        <v>0</v>
      </c>
      <c r="F13" s="18">
        <v>0</v>
      </c>
      <c r="G13" s="18">
        <v>1.1</v>
      </c>
      <c r="H13" s="18">
        <v>22</v>
      </c>
      <c r="I13" s="18">
        <v>0.2</v>
      </c>
      <c r="J13" s="18">
        <v>5</v>
      </c>
      <c r="K13" s="18">
        <v>0</v>
      </c>
      <c r="L13" s="18">
        <v>0</v>
      </c>
      <c r="M13" s="18">
        <v>0</v>
      </c>
      <c r="N13" s="18">
        <v>0</v>
      </c>
      <c r="O13" s="18">
        <v>250</v>
      </c>
      <c r="P13" s="18">
        <v>225</v>
      </c>
    </row>
    <row r="14" spans="1:16" ht="30" customHeight="1">
      <c r="A14" s="20" t="s">
        <v>278</v>
      </c>
      <c r="B14" s="220" t="s">
        <v>156</v>
      </c>
      <c r="C14" s="18">
        <f aca="true" t="shared" si="1" ref="C14:D16">SUM(E14,G14,I14,K14,M14,O14)</f>
        <v>221.23</v>
      </c>
      <c r="D14" s="18">
        <f t="shared" si="1"/>
        <v>259</v>
      </c>
      <c r="E14" s="18">
        <v>0</v>
      </c>
      <c r="F14" s="18">
        <v>0</v>
      </c>
      <c r="G14" s="18">
        <v>1.09</v>
      </c>
      <c r="H14" s="18">
        <v>17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220.14</v>
      </c>
      <c r="P14" s="18">
        <v>242</v>
      </c>
    </row>
    <row r="15" spans="1:16" ht="30" customHeight="1">
      <c r="A15" s="20" t="s">
        <v>279</v>
      </c>
      <c r="B15" s="220">
        <v>2005</v>
      </c>
      <c r="C15" s="18">
        <f t="shared" si="1"/>
        <v>200.64</v>
      </c>
      <c r="D15" s="18">
        <f t="shared" si="1"/>
        <v>254</v>
      </c>
      <c r="E15" s="18">
        <v>0</v>
      </c>
      <c r="F15" s="18">
        <v>0</v>
      </c>
      <c r="G15" s="18">
        <v>0</v>
      </c>
      <c r="H15" s="18">
        <v>0</v>
      </c>
      <c r="I15" s="18">
        <v>1.5</v>
      </c>
      <c r="J15" s="18">
        <v>35</v>
      </c>
      <c r="K15" s="18">
        <v>0</v>
      </c>
      <c r="L15" s="18">
        <v>0</v>
      </c>
      <c r="M15" s="18">
        <v>0</v>
      </c>
      <c r="N15" s="18">
        <v>0</v>
      </c>
      <c r="O15" s="18">
        <v>199.14</v>
      </c>
      <c r="P15" s="18">
        <v>219</v>
      </c>
    </row>
    <row r="16" spans="1:16" ht="30" customHeight="1">
      <c r="A16" s="20" t="s">
        <v>295</v>
      </c>
      <c r="B16" s="220">
        <v>2006</v>
      </c>
      <c r="C16" s="18">
        <f t="shared" si="1"/>
        <v>202.54</v>
      </c>
      <c r="D16" s="18">
        <f t="shared" si="1"/>
        <v>293</v>
      </c>
      <c r="E16" s="18">
        <v>0.25</v>
      </c>
      <c r="F16" s="18">
        <v>6</v>
      </c>
      <c r="G16" s="18">
        <v>0</v>
      </c>
      <c r="H16" s="18">
        <v>0</v>
      </c>
      <c r="I16" s="18">
        <v>3.15</v>
      </c>
      <c r="J16" s="18">
        <v>68</v>
      </c>
      <c r="K16" s="18">
        <v>0</v>
      </c>
      <c r="L16" s="18">
        <v>0</v>
      </c>
      <c r="M16" s="18">
        <v>0</v>
      </c>
      <c r="N16" s="18">
        <v>0</v>
      </c>
      <c r="O16" s="18">
        <v>199.14</v>
      </c>
      <c r="P16" s="18">
        <v>219</v>
      </c>
    </row>
    <row r="17" spans="1:16" ht="30" customHeight="1">
      <c r="A17" s="20" t="s">
        <v>302</v>
      </c>
      <c r="B17" s="220">
        <v>2007</v>
      </c>
      <c r="C17" s="18">
        <f>SUM(E17,G17,I17,K17,M17,O17)</f>
        <v>195.6</v>
      </c>
      <c r="D17" s="18">
        <f>SUM(F17,H17,J17,L17,N17,P17)</f>
        <v>215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195.6</v>
      </c>
      <c r="P17" s="18">
        <v>215</v>
      </c>
    </row>
    <row r="18" spans="1:16" ht="30" customHeight="1">
      <c r="A18" s="20" t="s">
        <v>307</v>
      </c>
      <c r="B18" s="220">
        <v>2008</v>
      </c>
      <c r="C18" s="18">
        <f>SUM(E18,G18,I18,K18,M18,O18)</f>
        <v>199.6</v>
      </c>
      <c r="D18" s="18">
        <f>SUM(F18,H18,J18,L18,N18,P18)</f>
        <v>228</v>
      </c>
      <c r="E18" s="18">
        <v>0</v>
      </c>
      <c r="F18" s="18">
        <v>0</v>
      </c>
      <c r="G18" s="18">
        <v>0.6</v>
      </c>
      <c r="H18" s="18">
        <v>11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199</v>
      </c>
      <c r="P18" s="18">
        <v>217</v>
      </c>
    </row>
    <row r="19" spans="1:16" ht="30" customHeight="1">
      <c r="A19" s="20"/>
      <c r="B19" s="22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0" customHeight="1">
      <c r="A20" s="20"/>
      <c r="B20" s="220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30" customHeight="1">
      <c r="A21" s="20"/>
      <c r="B21" s="22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30" customHeight="1">
      <c r="A27" s="20"/>
      <c r="B27" s="2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30" customHeight="1" thickBot="1">
      <c r="A28" s="21"/>
      <c r="B28" s="123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2" ht="21.75" customHeight="1">
      <c r="A29" s="24" t="s">
        <v>410</v>
      </c>
      <c r="B29" s="24"/>
    </row>
    <row r="30" spans="1:2" ht="21.75" customHeight="1">
      <c r="A30" s="29" t="s">
        <v>50</v>
      </c>
      <c r="B30" s="29"/>
    </row>
  </sheetData>
  <sheetProtection/>
  <mergeCells count="7">
    <mergeCell ref="A9:B9"/>
    <mergeCell ref="M7:N7"/>
    <mergeCell ref="O7:P7"/>
    <mergeCell ref="A1:B1"/>
    <mergeCell ref="O1:P1"/>
    <mergeCell ref="D3:E3"/>
    <mergeCell ref="A6:B8"/>
  </mergeCells>
  <printOptions horizontalCentered="1"/>
  <pageMargins left="0.7874015748031497" right="0.7874015748031497" top="0.5905511811023623" bottom="0.6" header="0.5118110236220472" footer="0.5118110236220472"/>
  <pageSetup horizontalDpi="600" verticalDpi="600" orientation="portrait" pageOrder="overThenDown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29"/>
  <sheetViews>
    <sheetView zoomScalePageLayoutView="0" workbookViewId="0" topLeftCell="A1">
      <pane ySplit="9" topLeftCell="A19" activePane="bottomLeft" state="frozen"/>
      <selection pane="topLeft" activeCell="F25" sqref="F25"/>
      <selection pane="bottomLeft" activeCell="D24" sqref="D24"/>
    </sheetView>
  </sheetViews>
  <sheetFormatPr defaultColWidth="9.00390625" defaultRowHeight="15.75"/>
  <cols>
    <col min="3" max="3" width="10.00390625" style="0" customWidth="1"/>
    <col min="4" max="4" width="11.00390625" style="0" customWidth="1"/>
    <col min="5" max="6" width="9.875" style="0" customWidth="1"/>
    <col min="7" max="7" width="9.50390625" style="0" customWidth="1"/>
    <col min="8" max="8" width="9.75390625" style="0" customWidth="1"/>
    <col min="9" max="9" width="10.625" style="0" customWidth="1"/>
    <col min="10" max="10" width="10.50390625" style="0" customWidth="1"/>
    <col min="11" max="11" width="9.875" style="0" customWidth="1"/>
    <col min="12" max="12" width="8.50390625" style="0" customWidth="1"/>
    <col min="13" max="13" width="11.25390625" style="0" customWidth="1"/>
    <col min="14" max="14" width="9.75390625" style="0" customWidth="1"/>
    <col min="15" max="15" width="10.50390625" style="0" customWidth="1"/>
    <col min="16" max="16" width="8.875" style="0" customWidth="1"/>
    <col min="17" max="17" width="0" style="0" hidden="1" customWidth="1"/>
  </cols>
  <sheetData>
    <row r="1" spans="1:17" s="6" customFormat="1" ht="15.75" customHeight="1">
      <c r="A1" s="543" t="s">
        <v>494</v>
      </c>
      <c r="B1" s="543"/>
      <c r="C1" s="4"/>
      <c r="D1" s="4"/>
      <c r="E1" s="5"/>
      <c r="F1" s="5"/>
      <c r="K1" s="5"/>
      <c r="L1" s="5"/>
      <c r="M1" s="5"/>
      <c r="N1" s="5"/>
      <c r="O1" s="542" t="s">
        <v>495</v>
      </c>
      <c r="P1" s="542"/>
      <c r="Q1" s="5"/>
    </row>
    <row r="2" spans="1:17" s="10" customFormat="1" ht="28.5" customHeight="1">
      <c r="A2" s="7"/>
      <c r="B2" s="214" t="s">
        <v>497</v>
      </c>
      <c r="C2" s="214"/>
      <c r="D2" s="215"/>
      <c r="E2" s="216"/>
      <c r="F2" s="214"/>
      <c r="G2" s="214"/>
      <c r="H2" s="38"/>
      <c r="I2" s="217"/>
      <c r="J2" s="217" t="s">
        <v>498</v>
      </c>
      <c r="K2" s="38"/>
      <c r="L2" s="215"/>
      <c r="M2" s="216"/>
      <c r="N2" s="215"/>
      <c r="O2" s="216"/>
      <c r="P2" s="9"/>
      <c r="Q2" s="217"/>
    </row>
    <row r="3" spans="1:17" s="10" customFormat="1" ht="15.75" customHeight="1">
      <c r="A3" s="11"/>
      <c r="B3" s="11"/>
      <c r="C3" s="12"/>
      <c r="D3" s="554" t="s">
        <v>140</v>
      </c>
      <c r="E3" s="554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  <c r="Q3" s="14"/>
    </row>
    <row r="4" spans="1:17" s="6" customFormat="1" ht="15.75" customHeight="1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  <c r="Q4" s="5"/>
    </row>
    <row r="5" spans="1:17" s="6" customFormat="1" ht="15.75" customHeight="1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  <c r="Q5" s="69"/>
    </row>
    <row r="6" spans="1:17" s="19" customFormat="1" ht="19.5" customHeight="1">
      <c r="A6" s="555" t="s">
        <v>12</v>
      </c>
      <c r="B6" s="556"/>
      <c r="C6" s="221" t="s">
        <v>19</v>
      </c>
      <c r="D6" s="222"/>
      <c r="E6" s="208" t="s">
        <v>23</v>
      </c>
      <c r="F6" s="209"/>
      <c r="G6" s="210" t="s">
        <v>24</v>
      </c>
      <c r="H6" s="211"/>
      <c r="I6" s="209" t="s">
        <v>25</v>
      </c>
      <c r="J6" s="209"/>
      <c r="K6" s="209" t="s">
        <v>26</v>
      </c>
      <c r="L6" s="209"/>
      <c r="M6" s="210" t="s">
        <v>48</v>
      </c>
      <c r="N6" s="209"/>
      <c r="O6" s="221" t="s">
        <v>49</v>
      </c>
      <c r="P6" s="300"/>
      <c r="Q6" s="209" t="s">
        <v>316</v>
      </c>
    </row>
    <row r="7" spans="1:17" s="19" customFormat="1" ht="19.5" customHeight="1">
      <c r="A7" s="557"/>
      <c r="B7" s="558"/>
      <c r="C7" s="225" t="s">
        <v>144</v>
      </c>
      <c r="D7" s="224"/>
      <c r="E7" s="226" t="s">
        <v>145</v>
      </c>
      <c r="F7" s="223"/>
      <c r="G7" s="225" t="s">
        <v>146</v>
      </c>
      <c r="H7" s="223"/>
      <c r="I7" s="229" t="s">
        <v>147</v>
      </c>
      <c r="J7" s="223"/>
      <c r="K7" s="227" t="s">
        <v>141</v>
      </c>
      <c r="L7" s="223"/>
      <c r="M7" s="550" t="s">
        <v>148</v>
      </c>
      <c r="N7" s="551"/>
      <c r="O7" s="552"/>
      <c r="P7" s="559"/>
      <c r="Q7" s="229"/>
    </row>
    <row r="8" spans="1:17" s="19" customFormat="1" ht="19.5" customHeight="1">
      <c r="A8" s="557"/>
      <c r="B8" s="558"/>
      <c r="C8" s="213" t="s">
        <v>149</v>
      </c>
      <c r="D8" s="209" t="s">
        <v>113</v>
      </c>
      <c r="E8" s="213" t="s">
        <v>150</v>
      </c>
      <c r="F8" s="209" t="s">
        <v>130</v>
      </c>
      <c r="G8" s="210" t="s">
        <v>150</v>
      </c>
      <c r="H8" s="211" t="s">
        <v>130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3" t="s">
        <v>80</v>
      </c>
      <c r="P8" s="211" t="s">
        <v>151</v>
      </c>
      <c r="Q8" s="209" t="s">
        <v>150</v>
      </c>
    </row>
    <row r="9" spans="1:17" s="10" customFormat="1" ht="30.75" customHeight="1" thickBot="1">
      <c r="A9" s="548" t="s">
        <v>142</v>
      </c>
      <c r="B9" s="549"/>
      <c r="C9" s="218" t="s">
        <v>85</v>
      </c>
      <c r="D9" s="219" t="s">
        <v>143</v>
      </c>
      <c r="E9" s="218" t="s">
        <v>85</v>
      </c>
      <c r="F9" s="219" t="s">
        <v>143</v>
      </c>
      <c r="G9" s="218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30" t="s">
        <v>85</v>
      </c>
      <c r="P9" s="298" t="s">
        <v>143</v>
      </c>
      <c r="Q9" s="218" t="s">
        <v>85</v>
      </c>
    </row>
    <row r="10" spans="1:17" s="19" customFormat="1" ht="30" customHeight="1">
      <c r="A10" s="20" t="s">
        <v>315</v>
      </c>
      <c r="B10" s="220">
        <v>2009</v>
      </c>
      <c r="C10" s="207">
        <f>SUM(E10,G10,I10,K10,M10,O10+'4-4-2-2'!C10,'4-4-2-2'!E10,'4-4-2-2'!G10,'4-4-2-2'!I10,'4-4-2-2'!K10,'4-4-2-2'!M10,'4-4-2-2'!O10,)</f>
        <v>279.8</v>
      </c>
      <c r="D10" s="18">
        <f>SUM(F10,H10,J10,L10,N10,P10+'4-4-2-2'!D10,'4-4-2-2'!F10,'4-4-2-2'!H10,'4-4-2-2'!J10,'4-4-2-2'!L10,'4-4-2-2'!N10,'4-4-2-2'!P10,)</f>
        <v>1239</v>
      </c>
      <c r="E10" s="18">
        <v>0</v>
      </c>
      <c r="F10" s="18">
        <v>0</v>
      </c>
      <c r="G10" s="18">
        <v>3.2</v>
      </c>
      <c r="H10" s="18">
        <v>59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199</v>
      </c>
      <c r="P10" s="18">
        <v>223</v>
      </c>
      <c r="Q10" s="18">
        <v>0</v>
      </c>
    </row>
    <row r="11" spans="1:17" s="19" customFormat="1" ht="30" customHeight="1">
      <c r="A11" s="20" t="s">
        <v>365</v>
      </c>
      <c r="B11" s="220">
        <v>2010</v>
      </c>
      <c r="C11" s="317">
        <f>SUM(E11,G11,I11,K11,M11,O11+'4-4-2-2'!C11,'4-4-2-2'!E11,'4-4-2-2'!G11,'4-4-2-2'!I11,'4-4-2-2'!K11,'4-4-2-2'!M11,'4-4-2-2'!O11,)</f>
        <v>126.63000000000001</v>
      </c>
      <c r="D11" s="18">
        <f>SUM(F11,H11,J11,L11,N11,P11+'4-4-2-2'!D11,'4-4-2-2'!F11,'4-4-2-2'!H11,'4-4-2-2'!J11,'4-4-2-2'!L11,'4-4-2-2'!N11,'4-4-2-2'!P11,)</f>
        <v>2037</v>
      </c>
      <c r="E11" s="18">
        <v>0</v>
      </c>
      <c r="F11" s="18">
        <v>0</v>
      </c>
      <c r="G11" s="18">
        <v>1.7</v>
      </c>
      <c r="H11" s="18">
        <v>26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24.18</v>
      </c>
      <c r="P11" s="18">
        <v>27</v>
      </c>
      <c r="Q11" s="18">
        <v>0</v>
      </c>
    </row>
    <row r="12" spans="1:17" s="19" customFormat="1" ht="30" customHeight="1">
      <c r="A12" s="20" t="s">
        <v>372</v>
      </c>
      <c r="B12" s="220">
        <v>2011</v>
      </c>
      <c r="C12" s="317">
        <f>SUM(E12,G12,I12,K12,M12,O12+'4-4-2-2'!C12,'4-4-2-2'!E12,'4-4-2-2'!G12,'4-4-2-2'!I12,'4-4-2-2'!K12,'4-4-2-2'!M12,'4-4-2-2'!O12,)</f>
        <v>144.20000000000002</v>
      </c>
      <c r="D12" s="18">
        <f>SUM(F12,H12,J12,L12,N12,P12+'4-4-2-2'!D12,'4-4-2-2'!F12,'4-4-2-2'!H12,'4-4-2-2'!J12,'4-4-2-2'!L12,'4-4-2-2'!N12,'4-4-2-2'!P12,)</f>
        <v>2034</v>
      </c>
      <c r="E12" s="18">
        <v>0</v>
      </c>
      <c r="F12" s="18">
        <v>0</v>
      </c>
      <c r="G12" s="18">
        <v>1.4</v>
      </c>
      <c r="H12" s="18">
        <v>21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43.7</v>
      </c>
      <c r="P12" s="18">
        <v>42</v>
      </c>
      <c r="Q12" s="18"/>
    </row>
    <row r="13" spans="1:17" s="19" customFormat="1" ht="30" customHeight="1">
      <c r="A13" s="20" t="s">
        <v>396</v>
      </c>
      <c r="B13" s="220">
        <v>2012</v>
      </c>
      <c r="C13" s="317">
        <f>SUM(E13,G13,I13,K13,M13,O13+'4-4-2-2'!C13,'4-4-2-2'!E13,'4-4-2-2'!G13,'4-4-2-2'!I13,'4-4-2-2'!K13,'4-4-2-2'!M13,'4-4-2-2'!O13,)</f>
        <v>111.79</v>
      </c>
      <c r="D13" s="18">
        <f>SUM(F13,H13,J13,L13,N13,P13+'4-4-2-2'!D13,'4-4-2-2'!F13,'4-4-2-2'!H13,'4-4-2-2'!J13,'4-4-2-2'!L13,'4-4-2-2'!N13,'4-4-2-2'!P13,)</f>
        <v>1158</v>
      </c>
      <c r="E13" s="18">
        <v>0</v>
      </c>
      <c r="F13" s="18">
        <v>0</v>
      </c>
      <c r="G13" s="18">
        <v>0.2</v>
      </c>
      <c r="H13" s="18">
        <v>3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54.4</v>
      </c>
      <c r="P13" s="18">
        <v>52</v>
      </c>
      <c r="Q13" s="18"/>
    </row>
    <row r="14" spans="1:17" s="19" customFormat="1" ht="30" customHeight="1">
      <c r="A14" s="20" t="s">
        <v>402</v>
      </c>
      <c r="B14" s="220">
        <v>2013</v>
      </c>
      <c r="C14" s="317">
        <f>SUM(E14,G14,I14,K14,M14,O14+'4-4-2-2'!C14,'4-4-2-2'!E14,'4-4-2-2'!G14,'4-4-2-2'!I14,'4-4-2-2'!K14,'4-4-2-2'!M14,'4-4-2-2'!O14,)</f>
        <v>95.1</v>
      </c>
      <c r="D14" s="18">
        <f>SUM(F14,H14,J14,L14,N14,P14+'4-4-2-2'!D14,'4-4-2-2'!F14,'4-4-2-2'!H14,'4-4-2-2'!J14,'4-4-2-2'!L14,'4-4-2-2'!N14,'4-4-2-2'!P14,)</f>
        <v>842.63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54.4</v>
      </c>
      <c r="P14" s="18">
        <v>59.05</v>
      </c>
      <c r="Q14" s="18"/>
    </row>
    <row r="15" spans="1:17" s="19" customFormat="1" ht="30" customHeight="1">
      <c r="A15" s="20" t="s">
        <v>444</v>
      </c>
      <c r="B15" s="220">
        <v>2014</v>
      </c>
      <c r="C15" s="317">
        <f>SUM(E15,G15,I15,K15,M15,O15+'4-4-2-2'!C15,'4-4-2-2'!E15,'4-4-2-2'!G15,'4-4-2-2'!I15,'4-4-2-2'!K15,'4-4-2-2'!M15,'4-4-2-2'!O15,)</f>
        <v>75.64999999999999</v>
      </c>
      <c r="D15" s="18">
        <f>SUM(F15,H15,J15,L15,N15,P15+'4-4-2-2'!D15,'4-4-2-2'!F15,'4-4-2-2'!H15,'4-4-2-2'!J15,'4-4-2-2'!L15,'4-4-2-2'!N15,'4-4-2-2'!P15,)</f>
        <v>373.71000000000004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54.4</v>
      </c>
      <c r="P15" s="18">
        <v>40.28</v>
      </c>
      <c r="Q15" s="18"/>
    </row>
    <row r="16" spans="1:17" s="19" customFormat="1" ht="30" customHeight="1">
      <c r="A16" s="20" t="s">
        <v>466</v>
      </c>
      <c r="B16" s="220">
        <v>2015</v>
      </c>
      <c r="C16" s="317">
        <f>SUM(E16,G16,I16,K16,M16,O16+'4-4-2-2'!C16,'4-4-2-2'!E16,'4-4-2-2'!G16,'4-4-2-2'!I16,'4-4-2-2'!K16,'4-4-2-2'!M16,'4-4-2-2'!O16,)</f>
        <v>57.300000000000004</v>
      </c>
      <c r="D16" s="18">
        <f>SUM(F16,H16,J16,L16,N16,P16+'4-4-2-2'!D16,'4-4-2-2'!F16,'4-4-2-2'!H16,'4-4-2-2'!J16,'4-4-2-2'!L16,'4-4-2-2'!N16,'4-4-2-2'!P16,)</f>
        <v>254.41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42.6</v>
      </c>
      <c r="P16" s="18">
        <v>40.47</v>
      </c>
      <c r="Q16" s="18"/>
    </row>
    <row r="17" spans="1:17" s="19" customFormat="1" ht="30" customHeight="1">
      <c r="A17" s="20" t="s">
        <v>516</v>
      </c>
      <c r="B17" s="220">
        <v>2016</v>
      </c>
      <c r="C17" s="317">
        <f>SUM(E17,G17,I17,K17,M17,O17+'4-4-2-2'!C17,'4-4-2-2'!E17,'4-4-2-2'!G17,'4-4-2-2'!I17,'4-4-2-2'!K17,'4-4-2-2'!M17,'4-4-2-2'!O17,)</f>
        <v>156.42999999999998</v>
      </c>
      <c r="D17" s="18">
        <f>SUM(F17,H17,J17,L17,N17,P17+'4-4-2-2'!D17,'4-4-2-2'!F17,'4-4-2-2'!H17,'4-4-2-2'!J17,'4-4-2-2'!L17,'4-4-2-2'!N17,'4-4-2-2'!P17,)</f>
        <v>2908.734</v>
      </c>
      <c r="E17" s="18">
        <v>0</v>
      </c>
      <c r="F17" s="18">
        <v>0</v>
      </c>
      <c r="G17" s="18">
        <v>4.7</v>
      </c>
      <c r="H17" s="18">
        <v>37.6</v>
      </c>
      <c r="I17" s="18">
        <v>32</v>
      </c>
      <c r="J17" s="18">
        <v>1280</v>
      </c>
      <c r="K17" s="18">
        <v>0</v>
      </c>
      <c r="L17" s="18">
        <v>0</v>
      </c>
      <c r="M17" s="18">
        <v>0</v>
      </c>
      <c r="N17" s="18">
        <v>0</v>
      </c>
      <c r="O17" s="18">
        <v>42.6</v>
      </c>
      <c r="P17" s="18">
        <v>40.47</v>
      </c>
      <c r="Q17" s="18"/>
    </row>
    <row r="18" spans="1:17" s="19" customFormat="1" ht="30" customHeight="1">
      <c r="A18" s="20" t="s">
        <v>526</v>
      </c>
      <c r="B18" s="220">
        <v>2017</v>
      </c>
      <c r="C18" s="317">
        <f>SUM(E18,G18,I18,K18,M18,O18+'4-4-2-2'!C18,'4-4-2-2'!E18,'4-4-2-2'!G18,'4-4-2-2'!I18,'4-4-2-2'!K18,'4-4-2-2'!M18,'4-4-2-2'!O18,)</f>
        <v>120.95</v>
      </c>
      <c r="D18" s="18">
        <f>SUM(F18,H18,J18,L18,N18,P18+'4-4-2-2'!D18,'4-4-2-2'!F18,'4-4-2-2'!H18,'4-4-2-2'!J18,'4-4-2-2'!L18,'4-4-2-2'!N18,'4-4-2-2'!P18,)</f>
        <v>1780.6</v>
      </c>
      <c r="E18" s="18">
        <v>0</v>
      </c>
      <c r="F18" s="18">
        <v>0</v>
      </c>
      <c r="G18" s="18">
        <v>1.8</v>
      </c>
      <c r="H18" s="18">
        <v>14.4</v>
      </c>
      <c r="I18" s="18">
        <v>22.5</v>
      </c>
      <c r="J18" s="18">
        <v>642.9</v>
      </c>
      <c r="K18" s="18">
        <v>0</v>
      </c>
      <c r="L18" s="18">
        <v>0</v>
      </c>
      <c r="M18" s="18">
        <v>0</v>
      </c>
      <c r="N18" s="18">
        <v>0</v>
      </c>
      <c r="O18" s="18">
        <v>41.1</v>
      </c>
      <c r="P18" s="18">
        <v>39.05</v>
      </c>
      <c r="Q18" s="18"/>
    </row>
    <row r="19" spans="1:17" s="19" customFormat="1" ht="30" customHeight="1">
      <c r="A19" s="20" t="s">
        <v>532</v>
      </c>
      <c r="B19" s="220">
        <v>2018</v>
      </c>
      <c r="C19" s="317">
        <f>SUM(E19,G19,I19,K19,M19,O19+'4-4-2-2'!C19,'4-4-2-2'!E19,'4-4-2-2'!G19,'4-4-2-2'!I19,'4-4-2-2'!K19,'4-4-2-2'!M19,'4-4-2-2'!O19,)</f>
        <v>134.22</v>
      </c>
      <c r="D19" s="18">
        <f>SUM(F19,H19,J19,L19,N19,P19+'4-4-2-2'!D19,'4-4-2-2'!F19,'4-4-2-2'!H19,'4-4-2-2'!J19,'4-4-2-2'!L19,'4-4-2-2'!N19,'4-4-2-2'!P19,)</f>
        <v>1705.355</v>
      </c>
      <c r="E19" s="18">
        <v>0</v>
      </c>
      <c r="F19" s="18">
        <v>0</v>
      </c>
      <c r="G19" s="18">
        <v>1.43</v>
      </c>
      <c r="H19" s="18">
        <v>11.44</v>
      </c>
      <c r="I19" s="18">
        <v>17.6</v>
      </c>
      <c r="J19" s="18">
        <v>352</v>
      </c>
      <c r="K19" s="18">
        <v>0</v>
      </c>
      <c r="L19" s="18">
        <v>0</v>
      </c>
      <c r="M19" s="18">
        <v>0</v>
      </c>
      <c r="N19" s="18">
        <v>0</v>
      </c>
      <c r="O19" s="18">
        <v>49</v>
      </c>
      <c r="P19" s="18">
        <v>38.95</v>
      </c>
      <c r="Q19" s="18"/>
    </row>
    <row r="20" spans="1:17" s="19" customFormat="1" ht="30" customHeight="1">
      <c r="A20" s="20" t="s">
        <v>535</v>
      </c>
      <c r="B20" s="220">
        <v>2019</v>
      </c>
      <c r="C20" s="317">
        <f>SUM(E20,G20,I20,K20,M20,O20+'4-4-2-2'!C20,'4-4-2-2'!E20,'4-4-2-2'!G20,'4-4-2-2'!I20,'4-4-2-2'!K20,'4-4-2-2'!M20,'4-4-2-2'!O20,)</f>
        <v>144.77</v>
      </c>
      <c r="D20" s="18">
        <f>SUM(F20,H20,J20,L20,N20,P20+'4-4-2-2'!D20,'4-4-2-2'!F20,'4-4-2-2'!H20,'4-4-2-2'!J20,'4-4-2-2'!L20,'4-4-2-2'!N20,'4-4-2-2'!P20,)</f>
        <v>1895.2250000000001</v>
      </c>
      <c r="E20" s="18">
        <v>0</v>
      </c>
      <c r="F20" s="18">
        <v>0</v>
      </c>
      <c r="G20" s="18">
        <v>1.43</v>
      </c>
      <c r="H20" s="18">
        <v>11.44</v>
      </c>
      <c r="I20" s="18">
        <v>24</v>
      </c>
      <c r="J20" s="18">
        <v>480</v>
      </c>
      <c r="K20" s="18">
        <v>0</v>
      </c>
      <c r="L20" s="18">
        <v>0</v>
      </c>
      <c r="M20" s="18">
        <v>0</v>
      </c>
      <c r="N20" s="18">
        <v>0</v>
      </c>
      <c r="O20" s="18">
        <v>51.1</v>
      </c>
      <c r="P20" s="18">
        <v>48.545</v>
      </c>
      <c r="Q20" s="18"/>
    </row>
    <row r="21" spans="1:17" s="19" customFormat="1" ht="30" customHeight="1">
      <c r="A21" s="20" t="s">
        <v>539</v>
      </c>
      <c r="B21" s="220">
        <v>2020</v>
      </c>
      <c r="C21" s="317">
        <f>SUM(E21,G21,I21,K21,M21,O21+'4-4-2-2'!C21,'4-4-2-2'!E21,'4-4-2-2'!G21,'4-4-2-2'!I21,'4-4-2-2'!K21,'4-4-2-2'!M21,'4-4-2-2'!O21,)</f>
        <v>140.47</v>
      </c>
      <c r="D21" s="18">
        <f>SUM(F21,H21,J21,L21,N21,P21+'4-4-2-2'!D21,'4-4-2-2'!F21,'4-4-2-2'!H21,'4-4-2-2'!J21,'4-4-2-2'!L21,'4-4-2-2'!N21,'4-4-2-2'!P21,)</f>
        <v>1892</v>
      </c>
      <c r="E21" s="18">
        <v>0</v>
      </c>
      <c r="F21" s="18">
        <v>0</v>
      </c>
      <c r="G21" s="18">
        <v>1.43</v>
      </c>
      <c r="H21" s="18">
        <v>11</v>
      </c>
      <c r="I21" s="18">
        <v>24</v>
      </c>
      <c r="J21" s="18">
        <v>480</v>
      </c>
      <c r="K21" s="18">
        <v>0</v>
      </c>
      <c r="L21" s="18">
        <v>0</v>
      </c>
      <c r="M21" s="18">
        <v>0</v>
      </c>
      <c r="N21" s="18">
        <v>0</v>
      </c>
      <c r="O21" s="18">
        <v>51.1</v>
      </c>
      <c r="P21" s="18">
        <v>49</v>
      </c>
      <c r="Q21" s="18"/>
    </row>
    <row r="22" spans="1:17" s="19" customFormat="1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19" customFormat="1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19" customFormat="1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19" customFormat="1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9" customFormat="1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s="19" customFormat="1" ht="30" customHeight="1" thickBot="1">
      <c r="A27" s="21"/>
      <c r="B27" s="123"/>
      <c r="C27" s="22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s="19" customFormat="1" ht="21.75" customHeight="1">
      <c r="A28" s="24" t="s">
        <v>410</v>
      </c>
      <c r="B28" s="24"/>
      <c r="C28" s="25"/>
      <c r="D28" s="26"/>
      <c r="E28" s="27"/>
      <c r="F28" s="28"/>
      <c r="G28" s="27"/>
      <c r="H28" s="28"/>
      <c r="I28" s="28"/>
      <c r="J28" s="28"/>
      <c r="K28" s="28"/>
      <c r="L28" s="28"/>
      <c r="M28" s="25"/>
      <c r="N28" s="26"/>
      <c r="O28" s="25"/>
      <c r="P28" s="26"/>
      <c r="Q28" s="28"/>
    </row>
    <row r="29" spans="1:23" s="19" customFormat="1" ht="21.75" customHeight="1">
      <c r="A29" s="29" t="s">
        <v>50</v>
      </c>
      <c r="B29" s="29"/>
      <c r="C29" s="25"/>
      <c r="D29" s="26"/>
      <c r="E29" s="27"/>
      <c r="F29" s="28"/>
      <c r="G29" s="27"/>
      <c r="H29" s="28"/>
      <c r="I29" s="28"/>
      <c r="J29" s="28"/>
      <c r="K29" s="28"/>
      <c r="L29" s="28"/>
      <c r="M29" s="25"/>
      <c r="N29" s="26"/>
      <c r="O29" s="25"/>
      <c r="P29" s="26"/>
      <c r="Q29" s="28"/>
      <c r="R29" s="28"/>
      <c r="S29" s="28"/>
      <c r="T29" s="25"/>
      <c r="U29" s="26"/>
      <c r="V29" s="25"/>
      <c r="W29" s="26"/>
    </row>
  </sheetData>
  <sheetProtection/>
  <mergeCells count="7">
    <mergeCell ref="A1:B1"/>
    <mergeCell ref="O1:P1"/>
    <mergeCell ref="D3:E3"/>
    <mergeCell ref="A9:B9"/>
    <mergeCell ref="A6:B8"/>
    <mergeCell ref="M7:N7"/>
    <mergeCell ref="O7:P7"/>
  </mergeCells>
  <printOptions/>
  <pageMargins left="0.7874015748031497" right="0.7874015748031497" top="0.7874015748031497" bottom="0.5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="120" zoomScaleNormal="120" zoomScalePageLayoutView="0" workbookViewId="0" topLeftCell="A1">
      <pane ySplit="9" topLeftCell="A16" activePane="bottomLeft" state="frozen"/>
      <selection pane="topLeft" activeCell="F25" sqref="F25"/>
      <selection pane="bottomLeft" activeCell="P22" sqref="P22"/>
    </sheetView>
  </sheetViews>
  <sheetFormatPr defaultColWidth="9.00390625" defaultRowHeight="15.75"/>
  <cols>
    <col min="2" max="2" width="9.125" style="0" bestFit="1" customWidth="1"/>
    <col min="3" max="3" width="10.75390625" style="0" customWidth="1"/>
    <col min="4" max="4" width="9.125" style="0" bestFit="1" customWidth="1"/>
    <col min="5" max="5" width="10.625" style="0" customWidth="1"/>
    <col min="6" max="6" width="9.125" style="0" bestFit="1" customWidth="1"/>
    <col min="7" max="7" width="10.25390625" style="0" customWidth="1"/>
    <col min="8" max="8" width="10.375" style="0" bestFit="1" customWidth="1"/>
    <col min="9" max="9" width="10.50390625" style="0" customWidth="1"/>
    <col min="10" max="10" width="10.00390625" style="0" bestFit="1" customWidth="1"/>
    <col min="11" max="11" width="10.75390625" style="0" customWidth="1"/>
    <col min="12" max="12" width="9.125" style="0" bestFit="1" customWidth="1"/>
    <col min="13" max="13" width="10.50390625" style="0" customWidth="1"/>
    <col min="15" max="15" width="11.625" style="0" customWidth="1"/>
    <col min="16" max="16" width="9.875" style="0" customWidth="1"/>
  </cols>
  <sheetData>
    <row r="1" spans="1:16" ht="15.75">
      <c r="A1" s="543" t="s">
        <v>496</v>
      </c>
      <c r="B1" s="543"/>
      <c r="C1" s="4"/>
      <c r="D1" s="4"/>
      <c r="E1" s="5"/>
      <c r="F1" s="5"/>
      <c r="K1" s="5"/>
      <c r="L1" s="5"/>
      <c r="M1" s="5"/>
      <c r="N1" s="5"/>
      <c r="O1" s="542" t="s">
        <v>451</v>
      </c>
      <c r="P1" s="542"/>
    </row>
    <row r="2" spans="1:16" ht="21">
      <c r="A2" s="7"/>
      <c r="B2" s="214" t="s">
        <v>499</v>
      </c>
      <c r="C2" s="214"/>
      <c r="D2" s="215"/>
      <c r="E2" s="216"/>
      <c r="F2" s="214"/>
      <c r="G2" s="214"/>
      <c r="H2" s="38"/>
      <c r="I2" s="560" t="s">
        <v>347</v>
      </c>
      <c r="J2" s="561"/>
      <c r="K2" s="561"/>
      <c r="L2" s="561"/>
      <c r="M2" s="561"/>
      <c r="N2" s="561"/>
      <c r="O2" s="561"/>
      <c r="P2" s="561"/>
    </row>
    <row r="3" spans="1:16" ht="16.5">
      <c r="A3" s="11"/>
      <c r="B3" s="11"/>
      <c r="C3" s="12"/>
      <c r="D3" s="554" t="s">
        <v>140</v>
      </c>
      <c r="E3" s="554"/>
      <c r="F3" s="14"/>
      <c r="G3" s="14"/>
      <c r="H3" s="8"/>
      <c r="I3" s="14"/>
      <c r="J3" s="14"/>
      <c r="K3" s="244" t="s">
        <v>177</v>
      </c>
      <c r="L3" s="245"/>
      <c r="M3" s="246"/>
      <c r="N3" s="13"/>
      <c r="O3" s="12"/>
      <c r="P3" s="15"/>
    </row>
    <row r="4" spans="1:16" ht="15.75">
      <c r="A4" s="5" t="s">
        <v>109</v>
      </c>
      <c r="B4" s="5"/>
      <c r="C4" s="5"/>
      <c r="D4" s="5"/>
      <c r="E4" s="73"/>
      <c r="F4" s="5"/>
      <c r="G4" s="5"/>
      <c r="H4" s="5"/>
      <c r="I4" s="5"/>
      <c r="J4" s="5"/>
      <c r="K4" s="5"/>
      <c r="L4" s="5"/>
      <c r="M4" s="5"/>
      <c r="N4" s="5"/>
      <c r="O4" s="5"/>
      <c r="P4" s="190" t="s">
        <v>123</v>
      </c>
    </row>
    <row r="5" spans="1:16" ht="16.5" thickBot="1">
      <c r="A5" s="69" t="s">
        <v>110</v>
      </c>
      <c r="B5" s="69"/>
      <c r="C5" s="69"/>
      <c r="D5" s="69"/>
      <c r="E5" s="74"/>
      <c r="F5" s="69"/>
      <c r="G5" s="69"/>
      <c r="H5" s="69"/>
      <c r="I5" s="69"/>
      <c r="J5" s="69"/>
      <c r="K5" s="70"/>
      <c r="L5" s="69"/>
      <c r="M5" s="69"/>
      <c r="N5" s="69"/>
      <c r="O5" s="69"/>
      <c r="P5" s="191" t="s">
        <v>124</v>
      </c>
    </row>
    <row r="6" spans="1:16" ht="15.75">
      <c r="A6" s="555" t="s">
        <v>12</v>
      </c>
      <c r="B6" s="556"/>
      <c r="C6" s="209" t="s">
        <v>317</v>
      </c>
      <c r="D6" s="209"/>
      <c r="E6" s="210" t="s">
        <v>318</v>
      </c>
      <c r="F6" s="209"/>
      <c r="G6" s="299" t="s">
        <v>319</v>
      </c>
      <c r="H6" s="300"/>
      <c r="I6" s="209" t="s">
        <v>320</v>
      </c>
      <c r="J6" s="209"/>
      <c r="K6" s="209" t="s">
        <v>321</v>
      </c>
      <c r="L6" s="209"/>
      <c r="M6" s="562" t="s">
        <v>366</v>
      </c>
      <c r="N6" s="563"/>
      <c r="O6" s="562" t="s">
        <v>323</v>
      </c>
      <c r="P6" s="563"/>
    </row>
    <row r="7" spans="1:16" ht="15.75">
      <c r="A7" s="557"/>
      <c r="B7" s="558"/>
      <c r="C7" s="227"/>
      <c r="D7" s="223"/>
      <c r="E7" s="550" t="s">
        <v>325</v>
      </c>
      <c r="F7" s="551"/>
      <c r="G7" s="552" t="s">
        <v>324</v>
      </c>
      <c r="H7" s="559"/>
      <c r="I7" s="229"/>
      <c r="J7" s="223"/>
      <c r="K7" s="227" t="s">
        <v>322</v>
      </c>
      <c r="L7" s="223"/>
      <c r="M7" s="550"/>
      <c r="N7" s="551"/>
      <c r="O7" s="550"/>
      <c r="P7" s="551"/>
    </row>
    <row r="8" spans="1:16" ht="15.75">
      <c r="A8" s="557"/>
      <c r="B8" s="558"/>
      <c r="C8" s="209" t="s">
        <v>80</v>
      </c>
      <c r="D8" s="209" t="s">
        <v>130</v>
      </c>
      <c r="E8" s="210" t="s">
        <v>80</v>
      </c>
      <c r="F8" s="209" t="s">
        <v>130</v>
      </c>
      <c r="G8" s="213" t="s">
        <v>80</v>
      </c>
      <c r="H8" s="209" t="s">
        <v>151</v>
      </c>
      <c r="I8" s="209" t="s">
        <v>150</v>
      </c>
      <c r="J8" s="209" t="s">
        <v>130</v>
      </c>
      <c r="K8" s="209" t="s">
        <v>80</v>
      </c>
      <c r="L8" s="209" t="s">
        <v>130</v>
      </c>
      <c r="M8" s="210" t="s">
        <v>80</v>
      </c>
      <c r="N8" s="209" t="s">
        <v>130</v>
      </c>
      <c r="O8" s="210" t="s">
        <v>80</v>
      </c>
      <c r="P8" s="209" t="s">
        <v>130</v>
      </c>
    </row>
    <row r="9" spans="1:16" ht="16.5" thickBot="1">
      <c r="A9" s="548" t="s">
        <v>142</v>
      </c>
      <c r="B9" s="549"/>
      <c r="C9" s="218" t="s">
        <v>85</v>
      </c>
      <c r="D9" s="219" t="s">
        <v>143</v>
      </c>
      <c r="E9" s="218" t="s">
        <v>85</v>
      </c>
      <c r="F9" s="219" t="s">
        <v>143</v>
      </c>
      <c r="G9" s="230" t="s">
        <v>85</v>
      </c>
      <c r="H9" s="219" t="s">
        <v>143</v>
      </c>
      <c r="I9" s="218" t="s">
        <v>85</v>
      </c>
      <c r="J9" s="219" t="s">
        <v>143</v>
      </c>
      <c r="K9" s="218" t="s">
        <v>85</v>
      </c>
      <c r="L9" s="219" t="s">
        <v>143</v>
      </c>
      <c r="M9" s="218" t="s">
        <v>85</v>
      </c>
      <c r="N9" s="219" t="s">
        <v>143</v>
      </c>
      <c r="O9" s="218" t="s">
        <v>85</v>
      </c>
      <c r="P9" s="219" t="s">
        <v>143</v>
      </c>
    </row>
    <row r="10" spans="1:16" ht="30" customHeight="1">
      <c r="A10" s="20" t="s">
        <v>315</v>
      </c>
      <c r="B10" s="220">
        <v>2009</v>
      </c>
      <c r="C10" s="18">
        <v>0</v>
      </c>
      <c r="D10" s="18">
        <v>0</v>
      </c>
      <c r="E10" s="18">
        <v>0</v>
      </c>
      <c r="F10" s="18">
        <v>0</v>
      </c>
      <c r="G10" s="18">
        <v>16.1</v>
      </c>
      <c r="H10" s="18">
        <v>338</v>
      </c>
      <c r="I10" s="18">
        <v>24.3</v>
      </c>
      <c r="J10" s="18">
        <v>457</v>
      </c>
      <c r="K10" s="18">
        <v>0</v>
      </c>
      <c r="L10" s="18">
        <v>0</v>
      </c>
      <c r="M10" s="18">
        <v>0</v>
      </c>
      <c r="N10" s="18">
        <v>0</v>
      </c>
      <c r="O10" s="18">
        <v>37.2</v>
      </c>
      <c r="P10" s="18">
        <v>162</v>
      </c>
    </row>
    <row r="11" spans="1:16" ht="30" customHeight="1">
      <c r="A11" s="20" t="s">
        <v>365</v>
      </c>
      <c r="B11" s="220">
        <v>2010</v>
      </c>
      <c r="C11" s="18">
        <v>0</v>
      </c>
      <c r="D11" s="18">
        <v>0</v>
      </c>
      <c r="E11" s="18">
        <v>0</v>
      </c>
      <c r="F11" s="18">
        <v>0</v>
      </c>
      <c r="G11" s="18">
        <v>60.6</v>
      </c>
      <c r="H11" s="18">
        <v>1272</v>
      </c>
      <c r="I11" s="18">
        <v>33.35</v>
      </c>
      <c r="J11" s="18">
        <v>673</v>
      </c>
      <c r="K11" s="18">
        <v>0</v>
      </c>
      <c r="L11" s="18">
        <v>0</v>
      </c>
      <c r="M11" s="18">
        <v>0</v>
      </c>
      <c r="N11" s="18">
        <v>0</v>
      </c>
      <c r="O11" s="18">
        <v>6.8</v>
      </c>
      <c r="P11" s="18">
        <v>39</v>
      </c>
    </row>
    <row r="12" spans="1:16" ht="30" customHeight="1">
      <c r="A12" s="20" t="s">
        <v>372</v>
      </c>
      <c r="B12" s="220">
        <v>2011</v>
      </c>
      <c r="C12" s="18">
        <v>0</v>
      </c>
      <c r="D12" s="18">
        <v>0</v>
      </c>
      <c r="E12" s="18">
        <v>0</v>
      </c>
      <c r="F12" s="18">
        <v>0</v>
      </c>
      <c r="G12" s="18">
        <v>63.35</v>
      </c>
      <c r="H12" s="18">
        <v>1330</v>
      </c>
      <c r="I12" s="18">
        <v>28.95</v>
      </c>
      <c r="J12" s="18">
        <v>602</v>
      </c>
      <c r="K12" s="18">
        <v>0</v>
      </c>
      <c r="L12" s="18">
        <v>0</v>
      </c>
      <c r="M12" s="18">
        <v>0</v>
      </c>
      <c r="N12" s="18">
        <v>0</v>
      </c>
      <c r="O12" s="18">
        <v>6.8</v>
      </c>
      <c r="P12" s="18">
        <v>39</v>
      </c>
    </row>
    <row r="13" spans="1:16" ht="30" customHeight="1">
      <c r="A13" s="20" t="s">
        <v>396</v>
      </c>
      <c r="B13" s="220">
        <v>2012</v>
      </c>
      <c r="C13" s="18">
        <v>0</v>
      </c>
      <c r="D13" s="18">
        <v>0</v>
      </c>
      <c r="E13" s="18">
        <v>0</v>
      </c>
      <c r="F13" s="18">
        <v>0</v>
      </c>
      <c r="G13" s="18">
        <v>37.05</v>
      </c>
      <c r="H13" s="18">
        <v>741</v>
      </c>
      <c r="I13" s="18">
        <v>14.74</v>
      </c>
      <c r="J13" s="18">
        <v>305</v>
      </c>
      <c r="K13" s="18">
        <v>0</v>
      </c>
      <c r="L13" s="18">
        <v>0</v>
      </c>
      <c r="M13" s="18">
        <v>0</v>
      </c>
      <c r="N13" s="18">
        <v>0</v>
      </c>
      <c r="O13" s="18">
        <v>5.4</v>
      </c>
      <c r="P13" s="18">
        <v>57</v>
      </c>
    </row>
    <row r="14" spans="1:16" ht="30" customHeight="1">
      <c r="A14" s="20" t="s">
        <v>402</v>
      </c>
      <c r="B14" s="220">
        <v>2013</v>
      </c>
      <c r="C14" s="18">
        <v>0</v>
      </c>
      <c r="D14" s="18">
        <v>0</v>
      </c>
      <c r="E14" s="18">
        <v>0</v>
      </c>
      <c r="F14" s="18">
        <v>0</v>
      </c>
      <c r="G14" s="18">
        <v>19.2</v>
      </c>
      <c r="H14" s="18">
        <v>403.2</v>
      </c>
      <c r="I14" s="18">
        <v>14.7</v>
      </c>
      <c r="J14" s="18">
        <v>330.06</v>
      </c>
      <c r="K14" s="18">
        <v>0</v>
      </c>
      <c r="L14" s="18">
        <v>0</v>
      </c>
      <c r="M14" s="18">
        <v>0</v>
      </c>
      <c r="N14" s="18">
        <v>0</v>
      </c>
      <c r="O14" s="18">
        <v>6.8</v>
      </c>
      <c r="P14" s="18">
        <v>50.32</v>
      </c>
    </row>
    <row r="15" spans="1:16" ht="30" customHeight="1">
      <c r="A15" s="20" t="s">
        <v>444</v>
      </c>
      <c r="B15" s="220">
        <v>2014</v>
      </c>
      <c r="C15" s="18">
        <v>0</v>
      </c>
      <c r="D15" s="18">
        <v>0</v>
      </c>
      <c r="E15" s="18">
        <v>0</v>
      </c>
      <c r="F15" s="18">
        <v>0</v>
      </c>
      <c r="G15" s="18">
        <v>11.7</v>
      </c>
      <c r="H15" s="18">
        <v>245.7</v>
      </c>
      <c r="I15" s="18">
        <v>2.75</v>
      </c>
      <c r="J15" s="18">
        <v>63.25</v>
      </c>
      <c r="K15" s="18">
        <v>0</v>
      </c>
      <c r="L15" s="18">
        <v>0</v>
      </c>
      <c r="M15" s="18">
        <v>0</v>
      </c>
      <c r="N15" s="18">
        <v>0</v>
      </c>
      <c r="O15" s="18">
        <v>6.8</v>
      </c>
      <c r="P15" s="18">
        <v>24.48</v>
      </c>
    </row>
    <row r="16" spans="1:16" ht="30" customHeight="1">
      <c r="A16" s="20" t="s">
        <v>466</v>
      </c>
      <c r="B16" s="220">
        <v>2015</v>
      </c>
      <c r="C16" s="18">
        <v>0</v>
      </c>
      <c r="D16" s="18">
        <v>0</v>
      </c>
      <c r="E16" s="18">
        <v>0</v>
      </c>
      <c r="F16" s="18">
        <v>0</v>
      </c>
      <c r="G16" s="18">
        <v>7.7</v>
      </c>
      <c r="H16" s="18">
        <v>177.1</v>
      </c>
      <c r="I16" s="18">
        <v>0.6</v>
      </c>
      <c r="J16" s="18">
        <v>13.8</v>
      </c>
      <c r="K16" s="18">
        <v>0</v>
      </c>
      <c r="L16" s="18">
        <v>0</v>
      </c>
      <c r="M16" s="18">
        <v>0</v>
      </c>
      <c r="N16" s="18">
        <v>0</v>
      </c>
      <c r="O16" s="18">
        <v>6.4</v>
      </c>
      <c r="P16" s="18">
        <v>23.04</v>
      </c>
    </row>
    <row r="17" spans="1:16" ht="30" customHeight="1">
      <c r="A17" s="20" t="s">
        <v>516</v>
      </c>
      <c r="B17" s="220">
        <v>2016</v>
      </c>
      <c r="C17" s="18">
        <v>0</v>
      </c>
      <c r="D17" s="18">
        <v>0</v>
      </c>
      <c r="E17" s="18">
        <v>0</v>
      </c>
      <c r="F17" s="18">
        <v>0</v>
      </c>
      <c r="G17" s="18">
        <v>50.7</v>
      </c>
      <c r="H17" s="18">
        <v>1064.7</v>
      </c>
      <c r="I17" s="18">
        <v>14.98</v>
      </c>
      <c r="J17" s="18">
        <v>344.54</v>
      </c>
      <c r="K17" s="18">
        <v>0</v>
      </c>
      <c r="L17" s="18">
        <v>0</v>
      </c>
      <c r="M17" s="18">
        <v>0</v>
      </c>
      <c r="N17" s="18">
        <v>0</v>
      </c>
      <c r="O17" s="18">
        <v>11.45</v>
      </c>
      <c r="P17" s="18">
        <v>141.424</v>
      </c>
    </row>
    <row r="18" spans="1:16" ht="30" customHeight="1">
      <c r="A18" s="20" t="s">
        <v>526</v>
      </c>
      <c r="B18" s="220">
        <v>2017</v>
      </c>
      <c r="C18" s="18">
        <v>0</v>
      </c>
      <c r="D18" s="18">
        <v>0</v>
      </c>
      <c r="E18" s="18">
        <v>0</v>
      </c>
      <c r="F18" s="18">
        <v>0</v>
      </c>
      <c r="G18" s="18">
        <v>47.55</v>
      </c>
      <c r="H18" s="18">
        <v>998.55</v>
      </c>
      <c r="I18" s="18">
        <v>2.9</v>
      </c>
      <c r="J18" s="18">
        <v>66.7</v>
      </c>
      <c r="K18" s="18">
        <v>0</v>
      </c>
      <c r="L18" s="18">
        <v>0</v>
      </c>
      <c r="M18" s="18">
        <v>0</v>
      </c>
      <c r="N18" s="18">
        <v>0</v>
      </c>
      <c r="O18" s="18">
        <v>5.1</v>
      </c>
      <c r="P18" s="18">
        <v>19</v>
      </c>
    </row>
    <row r="19" spans="1:16" ht="30" customHeight="1">
      <c r="A19" s="20" t="s">
        <v>532</v>
      </c>
      <c r="B19" s="220">
        <v>2018</v>
      </c>
      <c r="C19" s="18">
        <v>0</v>
      </c>
      <c r="D19" s="18">
        <v>0</v>
      </c>
      <c r="E19" s="18">
        <v>0</v>
      </c>
      <c r="F19" s="18">
        <v>0</v>
      </c>
      <c r="G19" s="18">
        <v>58.64</v>
      </c>
      <c r="H19" s="18">
        <v>1231.44</v>
      </c>
      <c r="I19" s="18">
        <v>2.3</v>
      </c>
      <c r="J19" s="18">
        <v>52.9</v>
      </c>
      <c r="K19" s="18">
        <v>0</v>
      </c>
      <c r="L19" s="18">
        <v>0</v>
      </c>
      <c r="M19" s="18">
        <v>0</v>
      </c>
      <c r="N19" s="18">
        <v>0</v>
      </c>
      <c r="O19" s="18">
        <v>5.25</v>
      </c>
      <c r="P19" s="18">
        <v>18.625</v>
      </c>
    </row>
    <row r="20" spans="1:16" ht="30" customHeight="1">
      <c r="A20" s="20" t="s">
        <v>535</v>
      </c>
      <c r="B20" s="220">
        <v>2019</v>
      </c>
      <c r="C20" s="18">
        <v>0</v>
      </c>
      <c r="D20" s="18">
        <v>0</v>
      </c>
      <c r="E20" s="18">
        <v>0</v>
      </c>
      <c r="F20" s="18">
        <v>0</v>
      </c>
      <c r="G20" s="18">
        <v>58.64</v>
      </c>
      <c r="H20" s="18">
        <v>1231.44</v>
      </c>
      <c r="I20" s="18">
        <v>4.6</v>
      </c>
      <c r="J20" s="18">
        <v>105.8</v>
      </c>
      <c r="K20" s="18">
        <v>0</v>
      </c>
      <c r="L20" s="18">
        <v>0</v>
      </c>
      <c r="M20" s="18">
        <v>0</v>
      </c>
      <c r="N20" s="18">
        <v>0</v>
      </c>
      <c r="O20" s="18">
        <v>5</v>
      </c>
      <c r="P20" s="18">
        <v>18</v>
      </c>
    </row>
    <row r="21" spans="1:16" ht="30" customHeight="1">
      <c r="A21" s="20" t="s">
        <v>539</v>
      </c>
      <c r="B21" s="220">
        <v>2020</v>
      </c>
      <c r="C21" s="18"/>
      <c r="D21" s="18"/>
      <c r="E21" s="18" t="s">
        <v>541</v>
      </c>
      <c r="F21" s="18">
        <v>0</v>
      </c>
      <c r="G21" s="18">
        <v>59.34</v>
      </c>
      <c r="H21" s="18">
        <v>1246</v>
      </c>
      <c r="I21" s="18">
        <v>4.6</v>
      </c>
      <c r="J21" s="18">
        <v>106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</row>
    <row r="22" spans="1:16" ht="30" customHeight="1">
      <c r="A22" s="20"/>
      <c r="B22" s="2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30" customHeight="1">
      <c r="A23" s="20"/>
      <c r="B23" s="2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30" customHeight="1">
      <c r="A24" s="20"/>
      <c r="B24" s="220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30" customHeight="1">
      <c r="A25" s="20"/>
      <c r="B25" s="22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30" customHeight="1">
      <c r="A26" s="20"/>
      <c r="B26" s="2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30" customHeight="1">
      <c r="A27" s="20"/>
      <c r="B27" s="220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7.25" customHeight="1" thickBot="1">
      <c r="A28" s="21"/>
      <c r="B28" s="123"/>
      <c r="C28" s="22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</sheetData>
  <sheetProtection/>
  <mergeCells count="12">
    <mergeCell ref="A9:B9"/>
    <mergeCell ref="E7:F7"/>
    <mergeCell ref="A6:B8"/>
    <mergeCell ref="O7:P7"/>
    <mergeCell ref="G7:H7"/>
    <mergeCell ref="A1:B1"/>
    <mergeCell ref="O1:P1"/>
    <mergeCell ref="I2:P2"/>
    <mergeCell ref="D3:E3"/>
    <mergeCell ref="M7:N7"/>
    <mergeCell ref="M6:N6"/>
    <mergeCell ref="O6:P6"/>
  </mergeCells>
  <printOptions/>
  <pageMargins left="0.75" right="0.59" top="1" bottom="0.6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Windows 使用者</cp:lastModifiedBy>
  <cp:lastPrinted>2021-10-25T09:00:38Z</cp:lastPrinted>
  <dcterms:created xsi:type="dcterms:W3CDTF">1997-08-02T02:29:06Z</dcterms:created>
  <dcterms:modified xsi:type="dcterms:W3CDTF">2021-10-25T09:03:55Z</dcterms:modified>
  <cp:category/>
  <cp:version/>
  <cp:contentType/>
  <cp:contentStatus/>
</cp:coreProperties>
</file>