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6" windowWidth="9348" windowHeight="4368" tabRatio="697" activeTab="1"/>
  </bookViews>
  <sheets>
    <sheet name="3-2" sheetId="1" r:id="rId1"/>
    <sheet name="3-3" sheetId="2" r:id="rId2"/>
    <sheet name="3-4" sheetId="3" r:id="rId3"/>
    <sheet name="3-5" sheetId="4" r:id="rId4"/>
    <sheet name="3-6" sheetId="5" r:id="rId5"/>
    <sheet name="3-7" sheetId="6" r:id="rId6"/>
  </sheets>
  <definedNames>
    <definedName name="_xlnm.Print_Area" localSheetId="0">'3-2'!$A$1:$J$28</definedName>
  </definedNames>
  <calcPr fullCalcOnLoad="1"/>
</workbook>
</file>

<file path=xl/sharedStrings.xml><?xml version="1.0" encoding="utf-8"?>
<sst xmlns="http://schemas.openxmlformats.org/spreadsheetml/2006/main" count="634" uniqueCount="334">
  <si>
    <t>單位：人</t>
  </si>
  <si>
    <t>總計</t>
  </si>
  <si>
    <t>簡　薦　委　任  (派)　人　員</t>
  </si>
  <si>
    <t>總　計</t>
  </si>
  <si>
    <t>合計</t>
  </si>
  <si>
    <t>簡任(派)第10-14職等(相當簡任)</t>
  </si>
  <si>
    <t>薦任(派)第6-9 職等(相當薦任)</t>
  </si>
  <si>
    <t>委任(派)第1-5 職等(相當委任)</t>
  </si>
  <si>
    <t>雇員</t>
  </si>
  <si>
    <t>大學畢業</t>
  </si>
  <si>
    <t>專科畢業</t>
  </si>
  <si>
    <t>軍警校畢業</t>
  </si>
  <si>
    <t>師範畢業</t>
  </si>
  <si>
    <t>其他</t>
  </si>
  <si>
    <t/>
  </si>
  <si>
    <t>性 別</t>
  </si>
  <si>
    <t>投票日期</t>
  </si>
  <si>
    <t>選民數</t>
  </si>
  <si>
    <t>投 票 數(票)</t>
  </si>
  <si>
    <t>投票率</t>
  </si>
  <si>
    <t>說　　明：投票率為投票數除選民數。</t>
  </si>
  <si>
    <t>候選人數(人)</t>
  </si>
  <si>
    <t>當選人數(人)</t>
  </si>
  <si>
    <t>當選率</t>
  </si>
  <si>
    <t>40/01/21</t>
  </si>
  <si>
    <t>表３－5、鄉鎮市民代表選舉概況</t>
  </si>
  <si>
    <t>…</t>
  </si>
  <si>
    <t>40/03/25</t>
  </si>
  <si>
    <t>42/03/15</t>
  </si>
  <si>
    <t>45/03/04</t>
  </si>
  <si>
    <t>48/12/13</t>
  </si>
  <si>
    <t>53/01/26</t>
  </si>
  <si>
    <t>57/01/21</t>
  </si>
  <si>
    <t>62/03/17</t>
  </si>
  <si>
    <t>66/11/19</t>
  </si>
  <si>
    <t>71/01/16</t>
  </si>
  <si>
    <t>75/02/01</t>
  </si>
  <si>
    <t>79/01/20</t>
  </si>
  <si>
    <t>83/01/29</t>
  </si>
  <si>
    <t>87/01/24</t>
  </si>
  <si>
    <t>單位：人</t>
  </si>
  <si>
    <t>年底別</t>
  </si>
  <si>
    <t>年底別</t>
  </si>
  <si>
    <t>高中(職)畢業</t>
  </si>
  <si>
    <t>國(初)中以下</t>
  </si>
  <si>
    <t>表３－3、本鄉公所員工人數-----按學歷分</t>
  </si>
  <si>
    <t>說　　明：1.四年制警官學校畢業列入大學畢業，二年制警官學校畢業列入專科畢業。</t>
  </si>
  <si>
    <t xml:space="preserve">              年　　　　　　　　　　　　　　　　齡</t>
  </si>
  <si>
    <t>39/12/10</t>
  </si>
  <si>
    <t>42/02/22</t>
  </si>
  <si>
    <t>44/04/17</t>
  </si>
  <si>
    <t>47/05/04</t>
  </si>
  <si>
    <t>50/04/30</t>
  </si>
  <si>
    <t>53/05/17</t>
  </si>
  <si>
    <t>57/05/19</t>
  </si>
  <si>
    <t>62/10/06</t>
  </si>
  <si>
    <t>67/06/17</t>
  </si>
  <si>
    <t>71/06/12</t>
  </si>
  <si>
    <t>75/06/01</t>
  </si>
  <si>
    <t>79/06/16</t>
  </si>
  <si>
    <t>83/07/16</t>
  </si>
  <si>
    <t xml:space="preserve">          2.師範畢業部份自八十七年起歸類至相關欄位。</t>
  </si>
  <si>
    <t>End of Year</t>
  </si>
  <si>
    <t>Grand Total</t>
  </si>
  <si>
    <t>Total</t>
  </si>
  <si>
    <t>Selected Appointment</t>
  </si>
  <si>
    <t>Recommended Appointment</t>
  </si>
  <si>
    <t>Delegated Appointment</t>
  </si>
  <si>
    <t>Employee</t>
  </si>
  <si>
    <t>表３－2、本鄉公所員工人數------按職等分</t>
  </si>
  <si>
    <t>研究所</t>
  </si>
  <si>
    <t>Grand Total</t>
  </si>
  <si>
    <t>Ranking  Servant</t>
  </si>
  <si>
    <t>Graduate School</t>
  </si>
  <si>
    <t>University</t>
  </si>
  <si>
    <t>Junior College</t>
  </si>
  <si>
    <t>Military &amp; Police</t>
  </si>
  <si>
    <t>Normal School</t>
  </si>
  <si>
    <t>Senior High (Vocational)School</t>
  </si>
  <si>
    <t>Jnior High(Vocational)School</t>
  </si>
  <si>
    <t>Others</t>
  </si>
  <si>
    <t>Unit:Person</t>
  </si>
  <si>
    <t>總計</t>
  </si>
  <si>
    <t>Sex</t>
  </si>
  <si>
    <t>女</t>
  </si>
  <si>
    <r>
      <t>平均年齡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歲</t>
    </r>
    <r>
      <rPr>
        <sz val="9"/>
        <rFont val="Times New Roman"/>
        <family val="1"/>
      </rPr>
      <t>)</t>
    </r>
  </si>
  <si>
    <t>End of Year</t>
  </si>
  <si>
    <t>Grand Total</t>
  </si>
  <si>
    <t>Male</t>
  </si>
  <si>
    <t>Female</t>
  </si>
  <si>
    <t>24歲以下</t>
  </si>
  <si>
    <t>Average  Age(year)</t>
  </si>
  <si>
    <t>Under 24 Years</t>
  </si>
  <si>
    <t>25~29 Years</t>
  </si>
  <si>
    <t>30~34 Years</t>
  </si>
  <si>
    <t>35~39 Years</t>
  </si>
  <si>
    <t>40~44 Years</t>
  </si>
  <si>
    <t>45~49 Years</t>
  </si>
  <si>
    <t>50~54 Years</t>
  </si>
  <si>
    <t>55~59 Years</t>
  </si>
  <si>
    <t>60~64 Years</t>
  </si>
  <si>
    <t>65 Years Of Age and Over</t>
  </si>
  <si>
    <t>單位：人</t>
  </si>
  <si>
    <t>Age</t>
  </si>
  <si>
    <t>3rd Assembly</t>
  </si>
  <si>
    <t>4th Assembly</t>
  </si>
  <si>
    <t>5th Assembly</t>
  </si>
  <si>
    <t>6th Assembly</t>
  </si>
  <si>
    <t>7th Assembly</t>
  </si>
  <si>
    <t>8th Assembly</t>
  </si>
  <si>
    <t>9th Assembly</t>
  </si>
  <si>
    <t>10th Assembly</t>
  </si>
  <si>
    <t>11th Assembly</t>
  </si>
  <si>
    <t>12th Assembly</t>
  </si>
  <si>
    <t>13th Assembly</t>
  </si>
  <si>
    <t>14th Assembly</t>
  </si>
  <si>
    <t>15th Assembly</t>
  </si>
  <si>
    <t>16th Assembly</t>
  </si>
  <si>
    <t>17th Assembly</t>
  </si>
  <si>
    <t>屆別</t>
  </si>
  <si>
    <t>Terns</t>
  </si>
  <si>
    <t>Election Date</t>
  </si>
  <si>
    <r>
      <t>年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</si>
  <si>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Year/Month/Date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</si>
  <si>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</si>
  <si>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Eligible Voters</t>
  </si>
  <si>
    <t>(People)</t>
  </si>
  <si>
    <t>Nun.of Condidates</t>
  </si>
  <si>
    <t>計</t>
  </si>
  <si>
    <t>男</t>
  </si>
  <si>
    <t>女</t>
  </si>
  <si>
    <t>計</t>
  </si>
  <si>
    <t>有效</t>
  </si>
  <si>
    <t>無效</t>
  </si>
  <si>
    <t>Female</t>
  </si>
  <si>
    <t>Num.of Ballots</t>
  </si>
  <si>
    <t>Total</t>
  </si>
  <si>
    <t>Valid</t>
  </si>
  <si>
    <t>Invalid</t>
  </si>
  <si>
    <t>已領未投票數</t>
  </si>
  <si>
    <t>No. of Abandon Vote</t>
  </si>
  <si>
    <t>Num. Of Nominees Elected</t>
  </si>
  <si>
    <t>男</t>
  </si>
  <si>
    <t>女</t>
  </si>
  <si>
    <t>Rate of Ballots to Voters</t>
  </si>
  <si>
    <t>Rate of Nominees to Candidates</t>
  </si>
  <si>
    <t>３－5、Election Results of Township Assembly</t>
  </si>
  <si>
    <t>1st Assembly</t>
  </si>
  <si>
    <t>2nd Assembly</t>
  </si>
  <si>
    <t>3rd Assembly</t>
  </si>
  <si>
    <t>Election Date</t>
  </si>
  <si>
    <t>Year/Month/Date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</si>
  <si>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</si>
  <si>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Eligible voters</t>
  </si>
  <si>
    <t>(Person)</t>
  </si>
  <si>
    <t>屆   別</t>
  </si>
  <si>
    <t>Terms</t>
  </si>
  <si>
    <t>Num.of Condidates</t>
  </si>
  <si>
    <t>計</t>
  </si>
  <si>
    <t>有效</t>
  </si>
  <si>
    <t>無效</t>
  </si>
  <si>
    <t>Num.of Ballots</t>
  </si>
  <si>
    <t>Total</t>
  </si>
  <si>
    <t>已領未投票數</t>
  </si>
  <si>
    <t>Num.of Abandon Vote</t>
  </si>
  <si>
    <t xml:space="preserve">當選人姓名  </t>
  </si>
  <si>
    <t>Name of Nominee Elected</t>
  </si>
  <si>
    <t>Rate  of  Ballots to Voters</t>
  </si>
  <si>
    <t>Rate of Nominees to Candidates</t>
  </si>
  <si>
    <t>李世雄</t>
  </si>
  <si>
    <t>陳天成</t>
  </si>
  <si>
    <t>陳天成</t>
  </si>
  <si>
    <t>李峰雄</t>
  </si>
  <si>
    <t>宋一郎</t>
  </si>
  <si>
    <t>宋一郎</t>
  </si>
  <si>
    <t>蔡實</t>
  </si>
  <si>
    <t>蔡實</t>
  </si>
  <si>
    <t>郭福連</t>
  </si>
  <si>
    <t>郭福連</t>
  </si>
  <si>
    <t>蘇忠春</t>
  </si>
  <si>
    <t>曾德明</t>
  </si>
  <si>
    <t>85年底</t>
  </si>
  <si>
    <t>86年底</t>
  </si>
  <si>
    <t>87年底</t>
  </si>
  <si>
    <t>88年底</t>
  </si>
  <si>
    <t>89年底</t>
  </si>
  <si>
    <t>90年底</t>
  </si>
  <si>
    <t>91年底</t>
  </si>
  <si>
    <t>92年底</t>
  </si>
  <si>
    <t>93年底</t>
  </si>
  <si>
    <t>87年底</t>
  </si>
  <si>
    <t>88年底</t>
  </si>
  <si>
    <t>89年底</t>
  </si>
  <si>
    <t>90年底</t>
  </si>
  <si>
    <t>91年底</t>
  </si>
  <si>
    <t>92年底</t>
  </si>
  <si>
    <t>93年底</t>
  </si>
  <si>
    <t>男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</si>
  <si>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</si>
  <si>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</si>
  <si>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</si>
  <si>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</si>
  <si>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</si>
  <si>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</si>
  <si>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</si>
  <si>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</si>
  <si>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</si>
  <si>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</si>
  <si>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</si>
  <si>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</si>
  <si>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</si>
  <si>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</si>
  <si>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</si>
  <si>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</si>
  <si>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</si>
  <si>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t>第 3 屆</t>
  </si>
  <si>
    <t>第 3 屆</t>
  </si>
  <si>
    <t>第 4 屆</t>
  </si>
  <si>
    <t>第 4 屆</t>
  </si>
  <si>
    <t>第 5 屆</t>
  </si>
  <si>
    <t>第 5 屆</t>
  </si>
  <si>
    <t>第 6 屆</t>
  </si>
  <si>
    <t>第 6 屆</t>
  </si>
  <si>
    <t>第 7 屆</t>
  </si>
  <si>
    <t>第 7 屆</t>
  </si>
  <si>
    <t>第 8 屆</t>
  </si>
  <si>
    <t>第 8 屆</t>
  </si>
  <si>
    <t>第 9 屆</t>
  </si>
  <si>
    <t>第 9 屆</t>
  </si>
  <si>
    <t>第 10 屆</t>
  </si>
  <si>
    <t>第 10 屆</t>
  </si>
  <si>
    <t>第 11 屆</t>
  </si>
  <si>
    <t>第 12 屆</t>
  </si>
  <si>
    <t>第 13 屆</t>
  </si>
  <si>
    <t>第 14 屆</t>
  </si>
  <si>
    <t>第 15 屆</t>
  </si>
  <si>
    <t>第 16 屆</t>
  </si>
  <si>
    <t>第 17 屆</t>
  </si>
  <si>
    <t>第 1 屆</t>
  </si>
  <si>
    <t>第 2 屆</t>
  </si>
  <si>
    <t>15th Assembly</t>
  </si>
  <si>
    <t>章正輝</t>
  </si>
  <si>
    <r>
      <t>３－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 xml:space="preserve">Actul Number of Personnel in Luye Township office </t>
    </r>
  </si>
  <si>
    <t>95年底</t>
  </si>
  <si>
    <t>第 18 屆</t>
  </si>
  <si>
    <t>18th Assembly</t>
  </si>
  <si>
    <t>95年底</t>
  </si>
  <si>
    <t>96年底</t>
  </si>
  <si>
    <t>行政組織  49</t>
  </si>
  <si>
    <t>97年底</t>
  </si>
  <si>
    <t xml:space="preserve">３－2、Actul Number of Personnel in Luye Township offiec </t>
  </si>
  <si>
    <t>第 16 屆</t>
  </si>
  <si>
    <t>16th Assembly</t>
  </si>
  <si>
    <t>98年底</t>
  </si>
  <si>
    <t>第 19 屆</t>
  </si>
  <si>
    <t>19th Assembly</t>
  </si>
  <si>
    <t>99年底</t>
  </si>
  <si>
    <t>100年底</t>
  </si>
  <si>
    <t>資料來源：本所人事室。</t>
  </si>
  <si>
    <t>100年底</t>
  </si>
  <si>
    <t>資料來源：台東縣選舉委員會。</t>
  </si>
  <si>
    <t>技工(駕駛)</t>
  </si>
  <si>
    <t>工   友</t>
  </si>
  <si>
    <t>Skilled Worker(&amp; Driver)</t>
  </si>
  <si>
    <t>Manual Worker</t>
  </si>
  <si>
    <t>職工    Worker</t>
  </si>
  <si>
    <t>101年底</t>
  </si>
  <si>
    <t>Ginfong village</t>
  </si>
  <si>
    <t>102年底</t>
  </si>
  <si>
    <t xml:space="preserve">         3.不含職工部份</t>
  </si>
  <si>
    <t>資料來源：本所人事室。</t>
  </si>
  <si>
    <t>103年底</t>
  </si>
  <si>
    <t>第 20 屆</t>
  </si>
  <si>
    <t>20th Assembly</t>
  </si>
  <si>
    <t>103/11/29</t>
  </si>
  <si>
    <t>103/11/29</t>
  </si>
  <si>
    <t>宋賢一</t>
  </si>
  <si>
    <t>已領未投票數</t>
  </si>
  <si>
    <t xml:space="preserve">當選人姓名  </t>
  </si>
  <si>
    <t>Election 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</si>
  <si>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</si>
  <si>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Num.of Condidates</t>
  </si>
  <si>
    <t>Num.of Ballots</t>
  </si>
  <si>
    <t>Rate  of  Ballots to Voters</t>
  </si>
  <si>
    <t>Rate of Nominees to Candidates</t>
  </si>
  <si>
    <r>
      <t>年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</si>
  <si>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Eligible voters</t>
  </si>
  <si>
    <t>計</t>
  </si>
  <si>
    <t>男</t>
  </si>
  <si>
    <t>女</t>
  </si>
  <si>
    <t>有效</t>
  </si>
  <si>
    <t>無效</t>
  </si>
  <si>
    <t>Num.of Abandon Vote</t>
  </si>
  <si>
    <t>Name of Nominee Elected</t>
  </si>
  <si>
    <t>Year/Month/Date</t>
  </si>
  <si>
    <t>(Person)</t>
  </si>
  <si>
    <t>Total</t>
  </si>
  <si>
    <t>Male</t>
  </si>
  <si>
    <t>Female</t>
  </si>
  <si>
    <t>Valid</t>
  </si>
  <si>
    <t>Invalid</t>
  </si>
  <si>
    <t>15th Assembly</t>
  </si>
  <si>
    <t>第 16 屆</t>
  </si>
  <si>
    <t>16th Assembly</t>
  </si>
  <si>
    <t>103/11/29</t>
  </si>
  <si>
    <t>黃鏡峰</t>
  </si>
  <si>
    <t>蔣聖愛</t>
  </si>
  <si>
    <t>鄭烈</t>
  </si>
  <si>
    <t>陳建年</t>
  </si>
  <si>
    <t>徐慶元</t>
  </si>
  <si>
    <t>吳俊立</t>
  </si>
  <si>
    <t>第 15 屆(補選)</t>
  </si>
  <si>
    <t>鄺麗貞</t>
  </si>
  <si>
    <t>黃健庭</t>
  </si>
  <si>
    <t>第 17 屆
(全縣)</t>
  </si>
  <si>
    <t>金峰鄉</t>
  </si>
  <si>
    <t>行政組織  53</t>
  </si>
  <si>
    <t>３-７、縣長選舉概況</t>
  </si>
  <si>
    <t>104年底</t>
  </si>
  <si>
    <t>48  行政組織</t>
  </si>
  <si>
    <t>50 行政組織</t>
  </si>
  <si>
    <t>行政組織  51</t>
  </si>
  <si>
    <r>
      <t>52</t>
    </r>
    <r>
      <rPr>
        <sz val="9"/>
        <rFont val="標楷體"/>
        <family val="4"/>
      </rPr>
      <t xml:space="preserve">  行政組織</t>
    </r>
  </si>
  <si>
    <r>
      <t>54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行政組織  </t>
    </r>
  </si>
  <si>
    <t>行政組織  55</t>
  </si>
  <si>
    <r>
      <t xml:space="preserve">56 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行政組織  </t>
    </r>
  </si>
  <si>
    <t>行政組織  57</t>
  </si>
  <si>
    <r>
      <t>表３－４、本鄉公所員工人數</t>
    </r>
    <r>
      <rPr>
        <sz val="16"/>
        <rFont val="Times New Roman"/>
        <family val="1"/>
      </rPr>
      <t>-------</t>
    </r>
    <r>
      <rPr>
        <sz val="16"/>
        <rFont val="標楷體"/>
        <family val="4"/>
      </rPr>
      <t>按年齡、性別分</t>
    </r>
  </si>
  <si>
    <t xml:space="preserve">     ３－４、Actul Nnmber of Personnel in Luye Township office</t>
  </si>
  <si>
    <t>３－６、鄉鎮市長選舉概況</t>
  </si>
  <si>
    <t>３－６、Election Results of Township of Chief</t>
  </si>
  <si>
    <t xml:space="preserve"> ３-７ Election Situations of County Magistrate</t>
  </si>
  <si>
    <t>105年底</t>
  </si>
  <si>
    <t>105年底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</si>
</sst>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.00_);_(* \(#,##0.00\);_(* &quot;-&quot;??_);_(@_)"/>
    <numFmt numFmtId="178" formatCode="_(* #,##0_);_(* \(#,##0\);_(* &quot;-&quot;??_);_(@_)"/>
    <numFmt numFmtId="179" formatCode="#,##0.00_ "/>
    <numFmt numFmtId="180" formatCode="_-* #,##0_-;\-* #,##0_-;_-* &quot;-&quot;??_-;_-@_-"/>
    <numFmt numFmtId="181" formatCode="#,##0.0"/>
    <numFmt numFmtId="182" formatCode="#,##0.0000"/>
    <numFmt numFmtId="183" formatCode="_-* #\ ##0_-;\-* #,##0_-;_-* &quot;-&quot;_-;_-@_-"/>
    <numFmt numFmtId="184" formatCode="mmm\-yyyy"/>
    <numFmt numFmtId="185" formatCode="[=0]\-;#,###"/>
    <numFmt numFmtId="186" formatCode="General_)"/>
    <numFmt numFmtId="187" formatCode="0.00_)"/>
    <numFmt numFmtId="188" formatCode="#,##0_ "/>
    <numFmt numFmtId="189" formatCode="0.00_);[Red]\(0.00\)"/>
    <numFmt numFmtId="190" formatCode="* #,##0"/>
  </numFmts>
  <fonts count="4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9"/>
      <name val="Arial"/>
      <family val="2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b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8" fontId="23" fillId="0" borderId="0" applyBorder="0" applyAlignment="0">
      <protection/>
    </xf>
    <xf numFmtId="186" fontId="24" fillId="16" borderId="1" applyNumberFormat="0" applyFont="0" applyFill="0" applyBorder="0">
      <alignment horizontal="center" vertical="center"/>
      <protection/>
    </xf>
    <xf numFmtId="187" fontId="2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8" fillId="0" borderId="2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1" fillId="0" borderId="4" applyNumberFormat="0" applyFill="0" applyAlignment="0" applyProtection="0"/>
    <xf numFmtId="0" fontId="21" fillId="19" borderId="5" applyNumberFormat="0" applyFont="0" applyAlignment="0" applyProtection="0"/>
    <xf numFmtId="0" fontId="3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3" applyNumberFormat="0" applyAlignment="0" applyProtection="0"/>
    <xf numFmtId="0" fontId="38" fillId="18" borderId="9" applyNumberFormat="0" applyAlignment="0" applyProtection="0"/>
    <xf numFmtId="0" fontId="39" fillId="24" borderId="10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57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3" fontId="8" fillId="0" borderId="0" xfId="39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distributed" vertical="center"/>
    </xf>
    <xf numFmtId="2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 quotePrefix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57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 quotePrefix="1">
      <alignment vertical="center"/>
    </xf>
    <xf numFmtId="0" fontId="6" fillId="0" borderId="0" xfId="0" applyFont="1" applyBorder="1" applyAlignment="1">
      <alignment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7" fillId="0" borderId="0" xfId="0" applyNumberFormat="1" applyFont="1" applyAlignment="1">
      <alignment vertical="center"/>
    </xf>
    <xf numFmtId="41" fontId="10" fillId="0" borderId="11" xfId="0" applyNumberFormat="1" applyFont="1" applyBorder="1" applyAlignment="1">
      <alignment horizontal="centerContinuous" vertical="center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Continuous" vertical="center" wrapText="1"/>
    </xf>
    <xf numFmtId="41" fontId="5" fillId="0" borderId="18" xfId="0" applyNumberFormat="1" applyFont="1" applyBorder="1" applyAlignment="1">
      <alignment horizontal="centerContinuous" vertical="center" wrapText="1"/>
    </xf>
    <xf numFmtId="41" fontId="5" fillId="0" borderId="0" xfId="0" applyNumberFormat="1" applyFont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8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8" fillId="0" borderId="11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vertical="center"/>
    </xf>
    <xf numFmtId="41" fontId="5" fillId="0" borderId="0" xfId="0" applyNumberFormat="1" applyFont="1" applyAlignment="1" quotePrefix="1">
      <alignment horizontal="left" vertical="center"/>
    </xf>
    <xf numFmtId="41" fontId="5" fillId="0" borderId="0" xfId="0" applyNumberFormat="1" applyFont="1" applyAlignment="1" quotePrefix="1">
      <alignment horizontal="right" vertical="center"/>
    </xf>
    <xf numFmtId="41" fontId="1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5" fillId="0" borderId="14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9" fillId="0" borderId="0" xfId="0" applyNumberFormat="1" applyFont="1" applyAlignment="1" quotePrefix="1">
      <alignment vertical="center"/>
    </xf>
    <xf numFmtId="41" fontId="9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 quotePrefix="1">
      <alignment horizontal="centerContinuous" vertical="center"/>
    </xf>
    <xf numFmtId="41" fontId="5" fillId="0" borderId="18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 quotePrefix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 quotePrefix="1">
      <alignment horizontal="center" vertical="center"/>
    </xf>
    <xf numFmtId="41" fontId="5" fillId="0" borderId="0" xfId="0" applyNumberFormat="1" applyFont="1" applyAlignment="1">
      <alignment horizontal="right"/>
    </xf>
    <xf numFmtId="43" fontId="8" fillId="0" borderId="0" xfId="39" applyFont="1" applyBorder="1" applyAlignment="1">
      <alignment horizontal="center" vertical="center" shrinkToFit="1"/>
    </xf>
    <xf numFmtId="43" fontId="8" fillId="0" borderId="0" xfId="0" applyNumberFormat="1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 quotePrefix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 quotePrefix="1">
      <alignment horizontal="center" vertical="center" wrapText="1"/>
    </xf>
    <xf numFmtId="41" fontId="5" fillId="0" borderId="22" xfId="0" applyNumberFormat="1" applyFont="1" applyBorder="1" applyAlignment="1" quotePrefix="1">
      <alignment horizontal="center" vertical="center" wrapText="1"/>
    </xf>
    <xf numFmtId="41" fontId="5" fillId="0" borderId="0" xfId="0" applyNumberFormat="1" applyFont="1" applyBorder="1" applyAlignment="1" quotePrefix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2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 quotePrefix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 quotePrefix="1">
      <alignment horizontal="center" vertical="center" wrapText="1"/>
    </xf>
    <xf numFmtId="41" fontId="5" fillId="0" borderId="26" xfId="0" applyNumberFormat="1" applyFont="1" applyBorder="1" applyAlignment="1">
      <alignment horizontal="center" vertical="center" wrapText="1"/>
    </xf>
    <xf numFmtId="41" fontId="5" fillId="0" borderId="26" xfId="0" applyNumberFormat="1" applyFont="1" applyBorder="1" applyAlignment="1" quotePrefix="1">
      <alignment horizontal="center" vertical="center" wrapText="1"/>
    </xf>
    <xf numFmtId="41" fontId="5" fillId="0" borderId="19" xfId="0" applyNumberFormat="1" applyFont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Continuous" vertical="center" wrapText="1"/>
    </xf>
    <xf numFmtId="41" fontId="5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Continuous" vertical="center"/>
    </xf>
    <xf numFmtId="41" fontId="12" fillId="0" borderId="27" xfId="0" applyNumberFormat="1" applyFont="1" applyBorder="1" applyAlignment="1">
      <alignment horizontal="centerContinuous" vertical="center"/>
    </xf>
    <xf numFmtId="41" fontId="12" fillId="0" borderId="23" xfId="0" applyNumberFormat="1" applyFont="1" applyBorder="1" applyAlignment="1">
      <alignment horizontal="centerContinuous" vertical="center" wrapText="1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41" fontId="12" fillId="0" borderId="18" xfId="0" applyNumberFormat="1" applyFont="1" applyBorder="1" applyAlignment="1">
      <alignment horizontal="centerContinuous" vertical="center"/>
    </xf>
    <xf numFmtId="41" fontId="5" fillId="0" borderId="21" xfId="0" applyNumberFormat="1" applyFont="1" applyBorder="1" applyAlignment="1">
      <alignment horizontal="centerContinuous" vertical="center"/>
    </xf>
    <xf numFmtId="41" fontId="5" fillId="0" borderId="22" xfId="0" applyNumberFormat="1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Continuous" vertical="center"/>
    </xf>
    <xf numFmtId="0" fontId="5" fillId="0" borderId="13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Continuous" vertical="center"/>
    </xf>
    <xf numFmtId="0" fontId="5" fillId="0" borderId="12" xfId="0" applyFont="1" applyBorder="1" applyAlignment="1" quotePrefix="1">
      <alignment horizontal="centerContinuous" vertical="center"/>
    </xf>
    <xf numFmtId="0" fontId="5" fillId="0" borderId="16" xfId="0" applyFont="1" applyBorder="1" applyAlignment="1" quotePrefix="1">
      <alignment horizontal="centerContinuous" vertical="center"/>
    </xf>
    <xf numFmtId="0" fontId="5" fillId="0" borderId="15" xfId="0" applyFont="1" applyBorder="1" applyAlignment="1" quotePrefix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" vertical="center"/>
    </xf>
    <xf numFmtId="0" fontId="7" fillId="0" borderId="0" xfId="0" applyFont="1" applyAlignment="1" quotePrefix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1" fontId="15" fillId="0" borderId="0" xfId="0" applyNumberFormat="1" applyFont="1" applyAlignment="1" quotePrefix="1">
      <alignment horizontal="centerContinuous" vertical="center"/>
    </xf>
    <xf numFmtId="41" fontId="15" fillId="0" borderId="0" xfId="0" applyNumberFormat="1" applyFont="1" applyAlignment="1">
      <alignment horizontal="centerContinuous" vertical="center"/>
    </xf>
    <xf numFmtId="41" fontId="15" fillId="0" borderId="0" xfId="0" applyNumberFormat="1" applyFont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43" fontId="18" fillId="0" borderId="0" xfId="38" applyNumberFormat="1" applyFont="1" applyBorder="1" applyAlignment="1">
      <alignment horizontal="center" vertical="center"/>
      <protection/>
    </xf>
    <xf numFmtId="182" fontId="17" fillId="0" borderId="14" xfId="38" applyNumberFormat="1" applyFont="1" applyFill="1" applyBorder="1" applyAlignment="1">
      <alignment horizontal="center" vertical="center"/>
      <protection/>
    </xf>
    <xf numFmtId="41" fontId="20" fillId="0" borderId="0" xfId="0" applyNumberFormat="1" applyFont="1" applyAlignment="1">
      <alignment vertical="center"/>
    </xf>
    <xf numFmtId="41" fontId="18" fillId="0" borderId="0" xfId="0" applyNumberFormat="1" applyFont="1" applyBorder="1" applyAlignment="1" quotePrefix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57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3" fontId="8" fillId="0" borderId="0" xfId="39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3" fontId="8" fillId="0" borderId="0" xfId="0" applyNumberFormat="1" applyFont="1" applyFill="1" applyBorder="1" applyAlignment="1">
      <alignment horizontal="center" vertical="center" shrinkToFit="1"/>
    </xf>
    <xf numFmtId="57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 quotePrefix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5" fillId="0" borderId="23" xfId="0" applyNumberFormat="1" applyFont="1" applyBorder="1" applyAlignment="1" quotePrefix="1">
      <alignment horizontal="center" vertical="center" wrapText="1"/>
    </xf>
    <xf numFmtId="41" fontId="8" fillId="0" borderId="25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center" vertical="center" wrapText="1"/>
    </xf>
    <xf numFmtId="41" fontId="5" fillId="0" borderId="14" xfId="0" applyNumberFormat="1" applyFont="1" applyBorder="1" applyAlignment="1" quotePrefix="1">
      <alignment horizontal="center" vertical="center" wrapText="1"/>
    </xf>
    <xf numFmtId="41" fontId="13" fillId="0" borderId="11" xfId="0" applyNumberFormat="1" applyFont="1" applyBorder="1" applyAlignment="1">
      <alignment horizontal="center" vertical="center" wrapText="1"/>
    </xf>
    <xf numFmtId="41" fontId="13" fillId="0" borderId="23" xfId="0" applyNumberFormat="1" applyFont="1" applyBorder="1" applyAlignment="1" quotePrefix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1" fontId="5" fillId="0" borderId="13" xfId="0" applyNumberFormat="1" applyFont="1" applyBorder="1" applyAlignment="1" quotePrefix="1">
      <alignment horizontal="center" vertical="center" wrapText="1"/>
    </xf>
    <xf numFmtId="41" fontId="5" fillId="0" borderId="12" xfId="0" applyNumberFormat="1" applyFont="1" applyBorder="1" applyAlignment="1" quotePrefix="1">
      <alignment horizontal="center" vertical="center" wrapText="1"/>
    </xf>
    <xf numFmtId="41" fontId="5" fillId="0" borderId="11" xfId="0" applyNumberFormat="1" applyFont="1" applyBorder="1" applyAlignment="1" quotePrefix="1">
      <alignment horizontal="center" vertical="center" wrapText="1"/>
    </xf>
    <xf numFmtId="41" fontId="5" fillId="0" borderId="23" xfId="0" applyNumberFormat="1" applyFont="1" applyBorder="1" applyAlignment="1" quotePrefix="1">
      <alignment horizontal="center" vertical="center" wrapText="1"/>
    </xf>
    <xf numFmtId="41" fontId="5" fillId="0" borderId="1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center" vertical="center"/>
    </xf>
    <xf numFmtId="41" fontId="5" fillId="0" borderId="14" xfId="0" applyNumberFormat="1" applyFont="1" applyBorder="1" applyAlignment="1" quotePrefix="1">
      <alignment horizontal="center" vertical="center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26" xfId="0" applyFont="1" applyBorder="1" applyAlignment="1" quotePrefix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15" fillId="0" borderId="0" xfId="37" applyFont="1" applyAlignment="1">
      <alignment horizont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_3-7(1)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120" zoomScaleNormal="120" zoomScalePageLayoutView="0" workbookViewId="0" topLeftCell="A1">
      <pane ySplit="7" topLeftCell="A26" activePane="bottomLeft" state="frozen"/>
      <selection pane="topLeft" activeCell="A1" sqref="A1"/>
      <selection pane="bottomLeft" activeCell="C27" sqref="C27"/>
    </sheetView>
  </sheetViews>
  <sheetFormatPr defaultColWidth="9.00390625" defaultRowHeight="16.5"/>
  <cols>
    <col min="1" max="1" width="8.375" style="44" customWidth="1"/>
    <col min="2" max="2" width="5.625" style="44" customWidth="1"/>
    <col min="3" max="3" width="8.625" style="44" customWidth="1"/>
    <col min="4" max="4" width="7.625" style="44" customWidth="1"/>
    <col min="5" max="5" width="12.625" style="44" customWidth="1"/>
    <col min="6" max="7" width="12.375" style="44" customWidth="1"/>
    <col min="8" max="8" width="7.875" style="44" customWidth="1"/>
    <col min="9" max="9" width="8.875" style="44" customWidth="1"/>
    <col min="10" max="10" width="8.25390625" style="45" customWidth="1"/>
    <col min="11" max="16384" width="9.00390625" style="45" customWidth="1"/>
  </cols>
  <sheetData>
    <row r="1" spans="1:9" s="32" customFormat="1" ht="19.5" customHeight="1">
      <c r="A1" s="1" t="s">
        <v>319</v>
      </c>
      <c r="B1" s="1"/>
      <c r="C1" s="31"/>
      <c r="D1" s="31"/>
      <c r="E1" s="31"/>
      <c r="F1" s="31"/>
      <c r="G1" s="31"/>
      <c r="H1" s="31"/>
      <c r="I1" s="31"/>
    </row>
    <row r="2" spans="1:9" s="32" customFormat="1" ht="27" customHeight="1">
      <c r="A2" s="33" t="s">
        <v>69</v>
      </c>
      <c r="B2" s="33"/>
      <c r="C2" s="34"/>
      <c r="D2" s="35"/>
      <c r="E2" s="34"/>
      <c r="F2" s="33"/>
      <c r="G2" s="34"/>
      <c r="H2" s="35"/>
      <c r="I2" s="36"/>
    </row>
    <row r="3" spans="1:9" s="32" customFormat="1" ht="27" customHeight="1">
      <c r="A3" s="139" t="s">
        <v>250</v>
      </c>
      <c r="B3" s="33"/>
      <c r="C3" s="34"/>
      <c r="D3" s="35"/>
      <c r="E3" s="34"/>
      <c r="F3" s="33"/>
      <c r="G3" s="34"/>
      <c r="H3" s="35"/>
      <c r="I3" s="36"/>
    </row>
    <row r="4" spans="1:9" s="32" customFormat="1" ht="15.75" customHeight="1" thickBot="1">
      <c r="A4" s="37" t="s">
        <v>40</v>
      </c>
      <c r="B4" s="31"/>
      <c r="C4" s="31"/>
      <c r="D4" s="31"/>
      <c r="E4" s="31"/>
      <c r="F4" s="31"/>
      <c r="G4" s="31"/>
      <c r="H4" s="102" t="s">
        <v>81</v>
      </c>
      <c r="I4" s="31"/>
    </row>
    <row r="5" spans="1:11" s="32" customFormat="1" ht="15.75">
      <c r="A5" s="85"/>
      <c r="B5" s="38"/>
      <c r="C5" s="38"/>
      <c r="D5" s="39" t="s">
        <v>2</v>
      </c>
      <c r="E5" s="39"/>
      <c r="F5" s="39"/>
      <c r="G5" s="100" t="s">
        <v>72</v>
      </c>
      <c r="H5" s="40"/>
      <c r="I5" s="175" t="s">
        <v>265</v>
      </c>
      <c r="J5" s="176"/>
      <c r="K5" s="143"/>
    </row>
    <row r="6" spans="1:10" s="32" customFormat="1" ht="36" customHeight="1">
      <c r="A6" s="171" t="s">
        <v>41</v>
      </c>
      <c r="B6" s="172"/>
      <c r="C6" s="59" t="s">
        <v>3</v>
      </c>
      <c r="D6" s="80" t="s">
        <v>4</v>
      </c>
      <c r="E6" s="81" t="s">
        <v>5</v>
      </c>
      <c r="F6" s="81" t="s">
        <v>6</v>
      </c>
      <c r="G6" s="82" t="s">
        <v>7</v>
      </c>
      <c r="H6" s="78" t="s">
        <v>8</v>
      </c>
      <c r="I6" s="142" t="s">
        <v>261</v>
      </c>
      <c r="J6" s="144" t="s">
        <v>262</v>
      </c>
    </row>
    <row r="7" spans="1:10" s="32" customFormat="1" ht="36" customHeight="1" thickBot="1">
      <c r="A7" s="173" t="s">
        <v>62</v>
      </c>
      <c r="B7" s="174"/>
      <c r="C7" s="86" t="s">
        <v>63</v>
      </c>
      <c r="D7" s="87" t="s">
        <v>64</v>
      </c>
      <c r="E7" s="87" t="s">
        <v>65</v>
      </c>
      <c r="F7" s="87" t="s">
        <v>66</v>
      </c>
      <c r="G7" s="87" t="s">
        <v>67</v>
      </c>
      <c r="H7" s="88" t="s">
        <v>68</v>
      </c>
      <c r="I7" s="87" t="s">
        <v>263</v>
      </c>
      <c r="J7" s="145" t="s">
        <v>264</v>
      </c>
    </row>
    <row r="8" spans="1:8" ht="30" customHeight="1">
      <c r="A8" s="83" t="s">
        <v>182</v>
      </c>
      <c r="B8" s="89">
        <v>1997</v>
      </c>
      <c r="C8" s="43">
        <f aca="true" t="shared" si="0" ref="C8:C14">SUM(D8,H8)</f>
        <v>34</v>
      </c>
      <c r="D8" s="43">
        <f aca="true" t="shared" si="1" ref="D8:D14">SUM(E8:G8)</f>
        <v>29</v>
      </c>
      <c r="E8" s="43">
        <v>1</v>
      </c>
      <c r="F8" s="43">
        <v>7</v>
      </c>
      <c r="G8" s="43">
        <v>21</v>
      </c>
      <c r="H8" s="43">
        <v>5</v>
      </c>
    </row>
    <row r="9" spans="1:8" ht="30" customHeight="1">
      <c r="A9" s="84" t="s">
        <v>183</v>
      </c>
      <c r="B9" s="90">
        <v>1998</v>
      </c>
      <c r="C9" s="43">
        <f t="shared" si="0"/>
        <v>33</v>
      </c>
      <c r="D9" s="43">
        <f t="shared" si="1"/>
        <v>28</v>
      </c>
      <c r="E9" s="43">
        <v>1</v>
      </c>
      <c r="F9" s="43">
        <v>9</v>
      </c>
      <c r="G9" s="43">
        <v>18</v>
      </c>
      <c r="H9" s="43">
        <v>5</v>
      </c>
    </row>
    <row r="10" spans="1:8" ht="30" customHeight="1">
      <c r="A10" s="84" t="s">
        <v>184</v>
      </c>
      <c r="B10" s="90">
        <v>1999</v>
      </c>
      <c r="C10" s="43">
        <f t="shared" si="0"/>
        <v>33</v>
      </c>
      <c r="D10" s="43">
        <f t="shared" si="1"/>
        <v>28</v>
      </c>
      <c r="E10" s="43">
        <v>1</v>
      </c>
      <c r="F10" s="43">
        <v>10</v>
      </c>
      <c r="G10" s="43">
        <v>17</v>
      </c>
      <c r="H10" s="43">
        <v>5</v>
      </c>
    </row>
    <row r="11" spans="1:9" s="48" customFormat="1" ht="30" customHeight="1">
      <c r="A11" s="84" t="s">
        <v>185</v>
      </c>
      <c r="B11" s="90">
        <v>2000</v>
      </c>
      <c r="C11" s="43">
        <f t="shared" si="0"/>
        <v>32</v>
      </c>
      <c r="D11" s="43">
        <f t="shared" si="1"/>
        <v>31</v>
      </c>
      <c r="E11" s="46">
        <v>1</v>
      </c>
      <c r="F11" s="46">
        <v>8</v>
      </c>
      <c r="G11" s="46">
        <v>22</v>
      </c>
      <c r="H11" s="46">
        <v>1</v>
      </c>
      <c r="I11" s="47"/>
    </row>
    <row r="12" spans="1:9" s="48" customFormat="1" ht="30" customHeight="1">
      <c r="A12" s="84" t="s">
        <v>186</v>
      </c>
      <c r="B12" s="90">
        <v>2001</v>
      </c>
      <c r="C12" s="43">
        <f t="shared" si="0"/>
        <v>31</v>
      </c>
      <c r="D12" s="43">
        <f t="shared" si="1"/>
        <v>30</v>
      </c>
      <c r="E12" s="46">
        <v>1</v>
      </c>
      <c r="F12" s="46">
        <v>9</v>
      </c>
      <c r="G12" s="46">
        <v>20</v>
      </c>
      <c r="H12" s="46">
        <v>1</v>
      </c>
      <c r="I12" s="47"/>
    </row>
    <row r="13" spans="1:9" s="51" customFormat="1" ht="26.25" customHeight="1">
      <c r="A13" s="84" t="s">
        <v>187</v>
      </c>
      <c r="B13" s="90">
        <v>2002</v>
      </c>
      <c r="C13" s="43">
        <f t="shared" si="0"/>
        <v>32</v>
      </c>
      <c r="D13" s="43">
        <f t="shared" si="1"/>
        <v>32</v>
      </c>
      <c r="E13" s="46">
        <v>1</v>
      </c>
      <c r="F13" s="46">
        <v>11</v>
      </c>
      <c r="G13" s="46">
        <v>20</v>
      </c>
      <c r="H13" s="49">
        <v>0</v>
      </c>
      <c r="I13" s="50"/>
    </row>
    <row r="14" spans="1:9" s="51" customFormat="1" ht="26.25" customHeight="1">
      <c r="A14" s="84" t="s">
        <v>188</v>
      </c>
      <c r="B14" s="90">
        <v>2003</v>
      </c>
      <c r="C14" s="43">
        <f t="shared" si="0"/>
        <v>30</v>
      </c>
      <c r="D14" s="43">
        <f t="shared" si="1"/>
        <v>30</v>
      </c>
      <c r="E14" s="46">
        <v>1</v>
      </c>
      <c r="F14" s="46">
        <v>12</v>
      </c>
      <c r="G14" s="46">
        <v>17</v>
      </c>
      <c r="H14" s="49">
        <v>0</v>
      </c>
      <c r="I14" s="50"/>
    </row>
    <row r="15" spans="1:9" s="51" customFormat="1" ht="26.25" customHeight="1">
      <c r="A15" s="84" t="s">
        <v>189</v>
      </c>
      <c r="B15" s="90">
        <v>2004</v>
      </c>
      <c r="C15" s="43">
        <f aca="true" t="shared" si="2" ref="C15:C20">SUM(D15,H15)</f>
        <v>34</v>
      </c>
      <c r="D15" s="43">
        <f aca="true" t="shared" si="3" ref="D15:D20">SUM(E15:G15)</f>
        <v>34</v>
      </c>
      <c r="E15" s="46">
        <v>1</v>
      </c>
      <c r="F15" s="46">
        <v>13</v>
      </c>
      <c r="G15" s="46">
        <v>20</v>
      </c>
      <c r="H15" s="49">
        <v>0</v>
      </c>
      <c r="I15" s="50"/>
    </row>
    <row r="16" spans="1:9" s="51" customFormat="1" ht="26.25" customHeight="1">
      <c r="A16" s="84" t="s">
        <v>214</v>
      </c>
      <c r="B16" s="90">
        <v>2005</v>
      </c>
      <c r="C16" s="43">
        <f t="shared" si="2"/>
        <v>34</v>
      </c>
      <c r="D16" s="43">
        <f t="shared" si="3"/>
        <v>34</v>
      </c>
      <c r="E16" s="46">
        <v>1</v>
      </c>
      <c r="F16" s="46">
        <v>13</v>
      </c>
      <c r="G16" s="46">
        <v>20</v>
      </c>
      <c r="H16" s="49">
        <v>0</v>
      </c>
      <c r="I16" s="50"/>
    </row>
    <row r="17" spans="1:9" s="51" customFormat="1" ht="26.25" customHeight="1">
      <c r="A17" s="84" t="s">
        <v>243</v>
      </c>
      <c r="B17" s="90">
        <v>2006</v>
      </c>
      <c r="C17" s="43">
        <f t="shared" si="2"/>
        <v>33</v>
      </c>
      <c r="D17" s="43">
        <f t="shared" si="3"/>
        <v>33</v>
      </c>
      <c r="E17" s="46">
        <v>1</v>
      </c>
      <c r="F17" s="46">
        <v>12</v>
      </c>
      <c r="G17" s="46">
        <v>20</v>
      </c>
      <c r="H17" s="49">
        <v>0</v>
      </c>
      <c r="I17" s="50"/>
    </row>
    <row r="18" spans="1:9" s="51" customFormat="1" ht="26.25" customHeight="1">
      <c r="A18" s="84" t="s">
        <v>247</v>
      </c>
      <c r="B18" s="90">
        <v>2007</v>
      </c>
      <c r="C18" s="43">
        <f t="shared" si="2"/>
        <v>33</v>
      </c>
      <c r="D18" s="43">
        <f t="shared" si="3"/>
        <v>33</v>
      </c>
      <c r="E18" s="46">
        <v>1</v>
      </c>
      <c r="F18" s="46">
        <v>13</v>
      </c>
      <c r="G18" s="46">
        <v>19</v>
      </c>
      <c r="H18" s="49">
        <v>0</v>
      </c>
      <c r="I18" s="50"/>
    </row>
    <row r="19" spans="1:9" s="51" customFormat="1" ht="26.25" customHeight="1">
      <c r="A19" s="84" t="s">
        <v>249</v>
      </c>
      <c r="B19" s="90">
        <v>2008</v>
      </c>
      <c r="C19" s="43">
        <f t="shared" si="2"/>
        <v>35</v>
      </c>
      <c r="D19" s="43">
        <f t="shared" si="3"/>
        <v>35</v>
      </c>
      <c r="E19" s="46">
        <v>1</v>
      </c>
      <c r="F19" s="46">
        <v>13</v>
      </c>
      <c r="G19" s="46">
        <v>21</v>
      </c>
      <c r="H19" s="49">
        <v>0</v>
      </c>
      <c r="I19" s="50"/>
    </row>
    <row r="20" spans="1:9" s="51" customFormat="1" ht="26.25" customHeight="1">
      <c r="A20" s="84" t="s">
        <v>253</v>
      </c>
      <c r="B20" s="90">
        <v>2009</v>
      </c>
      <c r="C20" s="43">
        <f t="shared" si="2"/>
        <v>33</v>
      </c>
      <c r="D20" s="43">
        <f t="shared" si="3"/>
        <v>33</v>
      </c>
      <c r="E20" s="46">
        <v>1</v>
      </c>
      <c r="F20" s="46">
        <v>13</v>
      </c>
      <c r="G20" s="46">
        <v>19</v>
      </c>
      <c r="H20" s="49">
        <v>0</v>
      </c>
      <c r="I20" s="50"/>
    </row>
    <row r="21" spans="1:9" s="51" customFormat="1" ht="26.25" customHeight="1">
      <c r="A21" s="84" t="s">
        <v>256</v>
      </c>
      <c r="B21" s="90">
        <v>2010</v>
      </c>
      <c r="C21" s="43">
        <f>SUM(D21,H21)</f>
        <v>33</v>
      </c>
      <c r="D21" s="43">
        <f>SUM(E21:G21)</f>
        <v>33</v>
      </c>
      <c r="E21" s="46">
        <v>1</v>
      </c>
      <c r="F21" s="46">
        <v>11</v>
      </c>
      <c r="G21" s="46">
        <v>21</v>
      </c>
      <c r="H21" s="49">
        <v>0</v>
      </c>
      <c r="I21" s="50"/>
    </row>
    <row r="22" spans="1:10" s="51" customFormat="1" ht="26.25" customHeight="1">
      <c r="A22" s="84" t="s">
        <v>257</v>
      </c>
      <c r="B22" s="90">
        <v>2011</v>
      </c>
      <c r="C22" s="43">
        <f>D22+I22+J22</f>
        <v>38</v>
      </c>
      <c r="D22" s="43">
        <v>32</v>
      </c>
      <c r="E22" s="46">
        <v>1</v>
      </c>
      <c r="F22" s="46">
        <v>8</v>
      </c>
      <c r="G22" s="46">
        <v>23</v>
      </c>
      <c r="H22" s="49">
        <v>0</v>
      </c>
      <c r="I22" s="46">
        <v>5</v>
      </c>
      <c r="J22" s="46">
        <v>1</v>
      </c>
    </row>
    <row r="23" spans="1:10" s="51" customFormat="1" ht="26.25" customHeight="1">
      <c r="A23" s="84" t="s">
        <v>266</v>
      </c>
      <c r="B23" s="90">
        <v>2012</v>
      </c>
      <c r="C23" s="43">
        <f>D23+I23+J23</f>
        <v>40</v>
      </c>
      <c r="D23" s="43">
        <f>SUM(E23:H23)</f>
        <v>34</v>
      </c>
      <c r="E23" s="46">
        <v>1</v>
      </c>
      <c r="F23" s="46">
        <v>9</v>
      </c>
      <c r="G23" s="46">
        <v>24</v>
      </c>
      <c r="H23" s="49">
        <v>0</v>
      </c>
      <c r="I23" s="46">
        <v>5</v>
      </c>
      <c r="J23" s="46">
        <v>1</v>
      </c>
    </row>
    <row r="24" spans="1:10" s="51" customFormat="1" ht="26.25" customHeight="1">
      <c r="A24" s="84" t="s">
        <v>268</v>
      </c>
      <c r="B24" s="90">
        <v>2013</v>
      </c>
      <c r="C24" s="43">
        <v>36</v>
      </c>
      <c r="D24" s="43">
        <f>SUM(E24:H24)</f>
        <v>30</v>
      </c>
      <c r="E24" s="46">
        <v>1</v>
      </c>
      <c r="F24" s="46">
        <v>7</v>
      </c>
      <c r="G24" s="46">
        <v>22</v>
      </c>
      <c r="H24" s="49">
        <v>0</v>
      </c>
      <c r="I24" s="46">
        <v>5</v>
      </c>
      <c r="J24" s="46">
        <v>1</v>
      </c>
    </row>
    <row r="25" spans="1:10" s="51" customFormat="1" ht="26.25" customHeight="1">
      <c r="A25" s="84" t="s">
        <v>271</v>
      </c>
      <c r="B25" s="90">
        <v>2014</v>
      </c>
      <c r="C25" s="43">
        <v>39</v>
      </c>
      <c r="D25" s="43">
        <f>SUM(E25:H25)</f>
        <v>33</v>
      </c>
      <c r="E25" s="46">
        <v>1</v>
      </c>
      <c r="F25" s="46">
        <v>6</v>
      </c>
      <c r="G25" s="46">
        <v>24</v>
      </c>
      <c r="H25" s="46">
        <v>2</v>
      </c>
      <c r="I25" s="46">
        <v>5</v>
      </c>
      <c r="J25" s="46">
        <v>1</v>
      </c>
    </row>
    <row r="26" spans="1:10" s="51" customFormat="1" ht="26.25" customHeight="1">
      <c r="A26" s="84" t="s">
        <v>318</v>
      </c>
      <c r="B26" s="90">
        <v>2015</v>
      </c>
      <c r="C26" s="43">
        <f>D26+I26+J26</f>
        <v>42</v>
      </c>
      <c r="D26" s="43">
        <f>SUM(E26:H26)</f>
        <v>36</v>
      </c>
      <c r="E26" s="46">
        <v>1</v>
      </c>
      <c r="F26" s="46">
        <v>11</v>
      </c>
      <c r="G26" s="46">
        <v>23</v>
      </c>
      <c r="H26" s="46">
        <v>1</v>
      </c>
      <c r="I26" s="46">
        <v>5</v>
      </c>
      <c r="J26" s="46">
        <v>1</v>
      </c>
    </row>
    <row r="27" spans="1:10" s="51" customFormat="1" ht="26.25" customHeight="1" thickBot="1">
      <c r="A27" s="169" t="s">
        <v>332</v>
      </c>
      <c r="B27" s="170">
        <v>2016</v>
      </c>
      <c r="C27" s="52">
        <f>D27+I27+J27</f>
        <v>40</v>
      </c>
      <c r="D27" s="52">
        <f>SUM(E27:H27)</f>
        <v>34</v>
      </c>
      <c r="E27" s="95">
        <v>1</v>
      </c>
      <c r="F27" s="95">
        <v>13</v>
      </c>
      <c r="G27" s="95">
        <v>19</v>
      </c>
      <c r="H27" s="95">
        <v>1</v>
      </c>
      <c r="I27" s="95">
        <v>5</v>
      </c>
      <c r="J27" s="95">
        <v>1</v>
      </c>
    </row>
    <row r="28" spans="1:8" ht="15.75">
      <c r="A28" s="149" t="s">
        <v>270</v>
      </c>
      <c r="B28" s="53"/>
      <c r="C28" s="49"/>
      <c r="D28" s="49"/>
      <c r="E28" s="49"/>
      <c r="F28" s="49"/>
      <c r="G28" s="49"/>
      <c r="H28" s="49"/>
    </row>
  </sheetData>
  <sheetProtection/>
  <mergeCells count="3">
    <mergeCell ref="A6:B6"/>
    <mergeCell ref="A7:B7"/>
    <mergeCell ref="I5:J5"/>
  </mergeCells>
  <printOptions/>
  <pageMargins left="0.7480314960629921" right="0.31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120" zoomScaleNormal="120" zoomScalePageLayoutView="0" workbookViewId="0" topLeftCell="A1">
      <pane ySplit="6" topLeftCell="A25" activePane="bottomLeft" state="frozen"/>
      <selection pane="topLeft" activeCell="A1" sqref="A1"/>
      <selection pane="bottomLeft" activeCell="I27" sqref="I27"/>
    </sheetView>
  </sheetViews>
  <sheetFormatPr defaultColWidth="6.25390625" defaultRowHeight="19.5" customHeight="1"/>
  <cols>
    <col min="1" max="1" width="10.00390625" style="31" customWidth="1"/>
    <col min="2" max="2" width="5.375" style="31" customWidth="1"/>
    <col min="3" max="3" width="8.50390625" style="44" customWidth="1"/>
    <col min="4" max="4" width="7.625" style="44" customWidth="1"/>
    <col min="5" max="5" width="7.75390625" style="44" customWidth="1"/>
    <col min="6" max="6" width="7.125" style="44" customWidth="1"/>
    <col min="7" max="7" width="7.75390625" style="44" customWidth="1"/>
    <col min="8" max="8" width="7.50390625" style="44" customWidth="1"/>
    <col min="9" max="9" width="8.50390625" style="44" customWidth="1"/>
    <col min="10" max="10" width="8.875" style="44" customWidth="1"/>
    <col min="11" max="11" width="7.125" style="56" customWidth="1"/>
    <col min="12" max="16384" width="6.25390625" style="44" customWidth="1"/>
  </cols>
  <sheetData>
    <row r="1" spans="1:22" ht="19.5" customHeight="1">
      <c r="A1" s="54"/>
      <c r="B1" s="54"/>
      <c r="K1" s="75" t="s">
        <v>248</v>
      </c>
      <c r="L1" s="75"/>
      <c r="V1" s="55"/>
    </row>
    <row r="2" spans="1:11" s="57" customFormat="1" ht="27" customHeight="1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  <c r="K2" s="56"/>
    </row>
    <row r="3" spans="1:11" s="57" customFormat="1" ht="27" customHeight="1">
      <c r="A3" s="140" t="s">
        <v>242</v>
      </c>
      <c r="B3" s="34"/>
      <c r="C3" s="34"/>
      <c r="D3" s="34"/>
      <c r="E3" s="34"/>
      <c r="F3" s="34"/>
      <c r="G3" s="34"/>
      <c r="H3" s="34"/>
      <c r="I3" s="34"/>
      <c r="J3" s="34"/>
      <c r="K3" s="56"/>
    </row>
    <row r="4" spans="1:11" ht="15.75" customHeight="1" thickBot="1">
      <c r="A4" s="101" t="s">
        <v>0</v>
      </c>
      <c r="J4" s="2"/>
      <c r="K4" s="102" t="s">
        <v>81</v>
      </c>
    </row>
    <row r="5" spans="1:11" s="41" customFormat="1" ht="34.5" customHeight="1">
      <c r="A5" s="177" t="s">
        <v>42</v>
      </c>
      <c r="B5" s="178"/>
      <c r="C5" s="92" t="s">
        <v>1</v>
      </c>
      <c r="D5" s="93" t="s">
        <v>70</v>
      </c>
      <c r="E5" s="93" t="s">
        <v>9</v>
      </c>
      <c r="F5" s="92" t="s">
        <v>10</v>
      </c>
      <c r="G5" s="92" t="s">
        <v>11</v>
      </c>
      <c r="H5" s="92" t="s">
        <v>12</v>
      </c>
      <c r="I5" s="92" t="s">
        <v>43</v>
      </c>
      <c r="J5" s="92" t="s">
        <v>44</v>
      </c>
      <c r="K5" s="94" t="s">
        <v>13</v>
      </c>
    </row>
    <row r="6" spans="1:11" s="41" customFormat="1" ht="49.5" customHeight="1" thickBot="1">
      <c r="A6" s="179"/>
      <c r="B6" s="180"/>
      <c r="C6" s="87" t="s">
        <v>71</v>
      </c>
      <c r="D6" s="87" t="s">
        <v>73</v>
      </c>
      <c r="E6" s="87" t="s">
        <v>74</v>
      </c>
      <c r="F6" s="87" t="s">
        <v>75</v>
      </c>
      <c r="G6" s="87" t="s">
        <v>76</v>
      </c>
      <c r="H6" s="87" t="s">
        <v>77</v>
      </c>
      <c r="I6" s="87" t="s">
        <v>78</v>
      </c>
      <c r="J6" s="87" t="s">
        <v>79</v>
      </c>
      <c r="K6" s="88" t="s">
        <v>80</v>
      </c>
    </row>
    <row r="7" spans="1:11" ht="27.75" customHeight="1" hidden="1">
      <c r="A7" s="91" t="s">
        <v>181</v>
      </c>
      <c r="B7" s="96">
        <v>1996</v>
      </c>
      <c r="C7" s="43">
        <f aca="true" t="shared" si="0" ref="C7:C14">SUM(D7:K7)</f>
        <v>32</v>
      </c>
      <c r="D7" s="43">
        <v>0</v>
      </c>
      <c r="E7" s="43">
        <v>2</v>
      </c>
      <c r="F7" s="43">
        <v>7</v>
      </c>
      <c r="G7" s="43">
        <v>5</v>
      </c>
      <c r="H7" s="43">
        <v>0</v>
      </c>
      <c r="I7" s="43">
        <v>18</v>
      </c>
      <c r="J7" s="43">
        <v>0</v>
      </c>
      <c r="K7" s="58">
        <v>0</v>
      </c>
    </row>
    <row r="8" spans="1:11" ht="27" customHeight="1">
      <c r="A8" s="79" t="s">
        <v>182</v>
      </c>
      <c r="B8" s="97">
        <v>1997</v>
      </c>
      <c r="C8" s="43">
        <f t="shared" si="0"/>
        <v>29</v>
      </c>
      <c r="D8" s="43">
        <v>0</v>
      </c>
      <c r="E8" s="43">
        <v>3</v>
      </c>
      <c r="F8" s="43">
        <v>1</v>
      </c>
      <c r="G8" s="43">
        <v>4</v>
      </c>
      <c r="H8" s="43">
        <v>4</v>
      </c>
      <c r="I8" s="43">
        <v>17</v>
      </c>
      <c r="J8" s="43">
        <v>0</v>
      </c>
      <c r="K8" s="58">
        <v>0</v>
      </c>
    </row>
    <row r="9" spans="1:11" ht="27" customHeight="1">
      <c r="A9" s="78" t="s">
        <v>190</v>
      </c>
      <c r="B9" s="98">
        <v>1998</v>
      </c>
      <c r="C9" s="43">
        <f t="shared" si="0"/>
        <v>33</v>
      </c>
      <c r="D9" s="43">
        <v>0</v>
      </c>
      <c r="E9" s="43">
        <v>3</v>
      </c>
      <c r="F9" s="43">
        <v>3</v>
      </c>
      <c r="G9" s="43">
        <v>6</v>
      </c>
      <c r="H9" s="60">
        <v>0</v>
      </c>
      <c r="I9" s="43">
        <v>21</v>
      </c>
      <c r="J9" s="43">
        <v>0</v>
      </c>
      <c r="K9" s="61">
        <v>0</v>
      </c>
    </row>
    <row r="10" spans="1:11" ht="27" customHeight="1">
      <c r="A10" s="78" t="s">
        <v>191</v>
      </c>
      <c r="B10" s="98">
        <v>1999</v>
      </c>
      <c r="C10" s="43">
        <f t="shared" si="0"/>
        <v>33</v>
      </c>
      <c r="D10" s="43">
        <v>0</v>
      </c>
      <c r="E10" s="43">
        <v>3</v>
      </c>
      <c r="F10" s="43">
        <v>6</v>
      </c>
      <c r="G10" s="43">
        <v>7</v>
      </c>
      <c r="H10" s="60">
        <v>0</v>
      </c>
      <c r="I10" s="43">
        <v>17</v>
      </c>
      <c r="J10" s="43">
        <v>0</v>
      </c>
      <c r="K10" s="61">
        <v>0</v>
      </c>
    </row>
    <row r="11" spans="1:11" ht="27" customHeight="1">
      <c r="A11" s="78" t="s">
        <v>192</v>
      </c>
      <c r="B11" s="98">
        <v>2000</v>
      </c>
      <c r="C11" s="43">
        <f t="shared" si="0"/>
        <v>33</v>
      </c>
      <c r="D11" s="43">
        <v>0</v>
      </c>
      <c r="E11" s="43">
        <v>4</v>
      </c>
      <c r="F11" s="43">
        <v>5</v>
      </c>
      <c r="G11" s="43">
        <v>6</v>
      </c>
      <c r="H11" s="43">
        <v>0</v>
      </c>
      <c r="I11" s="43">
        <v>18</v>
      </c>
      <c r="J11" s="43">
        <v>0</v>
      </c>
      <c r="K11" s="43">
        <v>0</v>
      </c>
    </row>
    <row r="12" spans="1:11" ht="27" customHeight="1">
      <c r="A12" s="78" t="s">
        <v>193</v>
      </c>
      <c r="B12" s="98">
        <v>2001</v>
      </c>
      <c r="C12" s="43">
        <f t="shared" si="0"/>
        <v>31</v>
      </c>
      <c r="D12" s="43">
        <v>0</v>
      </c>
      <c r="E12" s="43">
        <v>5</v>
      </c>
      <c r="F12" s="43">
        <v>5</v>
      </c>
      <c r="G12" s="43">
        <v>5</v>
      </c>
      <c r="H12" s="43">
        <v>0</v>
      </c>
      <c r="I12" s="43">
        <v>16</v>
      </c>
      <c r="J12" s="43">
        <v>0</v>
      </c>
      <c r="K12" s="43">
        <v>0</v>
      </c>
    </row>
    <row r="13" spans="1:11" ht="27" customHeight="1">
      <c r="A13" s="78" t="s">
        <v>194</v>
      </c>
      <c r="B13" s="98">
        <v>2002</v>
      </c>
      <c r="C13" s="43">
        <f t="shared" si="0"/>
        <v>32</v>
      </c>
      <c r="D13" s="43">
        <v>0</v>
      </c>
      <c r="E13" s="43">
        <v>4</v>
      </c>
      <c r="F13" s="43">
        <v>5</v>
      </c>
      <c r="G13" s="43">
        <v>5</v>
      </c>
      <c r="H13" s="43">
        <v>0</v>
      </c>
      <c r="I13" s="43">
        <v>18</v>
      </c>
      <c r="J13" s="43">
        <v>0</v>
      </c>
      <c r="K13" s="43">
        <v>0</v>
      </c>
    </row>
    <row r="14" spans="1:11" ht="27" customHeight="1">
      <c r="A14" s="78" t="s">
        <v>195</v>
      </c>
      <c r="B14" s="98">
        <v>2003</v>
      </c>
      <c r="C14" s="43">
        <f t="shared" si="0"/>
        <v>30</v>
      </c>
      <c r="D14" s="43">
        <v>0</v>
      </c>
      <c r="E14" s="43">
        <v>6</v>
      </c>
      <c r="F14" s="43">
        <v>7</v>
      </c>
      <c r="G14" s="43">
        <v>3</v>
      </c>
      <c r="H14" s="43">
        <v>0</v>
      </c>
      <c r="I14" s="43">
        <v>14</v>
      </c>
      <c r="J14" s="43">
        <v>0</v>
      </c>
      <c r="K14" s="43">
        <v>0</v>
      </c>
    </row>
    <row r="15" spans="1:11" ht="27" customHeight="1">
      <c r="A15" s="78" t="s">
        <v>196</v>
      </c>
      <c r="B15" s="98">
        <v>2004</v>
      </c>
      <c r="C15" s="43">
        <f aca="true" t="shared" si="1" ref="C15:C20">SUM(D15:K15)</f>
        <v>34</v>
      </c>
      <c r="D15" s="43">
        <v>0</v>
      </c>
      <c r="E15" s="43">
        <v>5</v>
      </c>
      <c r="F15" s="43">
        <v>13</v>
      </c>
      <c r="G15" s="43">
        <v>2</v>
      </c>
      <c r="H15" s="43">
        <v>0</v>
      </c>
      <c r="I15" s="43">
        <v>13</v>
      </c>
      <c r="J15" s="43">
        <v>1</v>
      </c>
      <c r="K15" s="43">
        <v>0</v>
      </c>
    </row>
    <row r="16" spans="1:11" ht="27" customHeight="1">
      <c r="A16" s="78" t="s">
        <v>214</v>
      </c>
      <c r="B16" s="98">
        <v>2005</v>
      </c>
      <c r="C16" s="43">
        <f t="shared" si="1"/>
        <v>34</v>
      </c>
      <c r="D16" s="43">
        <v>0</v>
      </c>
      <c r="E16" s="43">
        <v>5</v>
      </c>
      <c r="F16" s="43">
        <v>13</v>
      </c>
      <c r="G16" s="43">
        <v>2</v>
      </c>
      <c r="H16" s="43">
        <v>0</v>
      </c>
      <c r="I16" s="43">
        <v>13</v>
      </c>
      <c r="J16" s="43">
        <v>1</v>
      </c>
      <c r="K16" s="43">
        <v>0</v>
      </c>
    </row>
    <row r="17" spans="1:11" ht="27" customHeight="1">
      <c r="A17" s="78" t="s">
        <v>246</v>
      </c>
      <c r="B17" s="98">
        <v>2006</v>
      </c>
      <c r="C17" s="43">
        <f t="shared" si="1"/>
        <v>33</v>
      </c>
      <c r="D17" s="43">
        <v>0</v>
      </c>
      <c r="E17" s="43">
        <v>7</v>
      </c>
      <c r="F17" s="43">
        <v>9</v>
      </c>
      <c r="G17" s="43">
        <v>2</v>
      </c>
      <c r="H17" s="43">
        <v>0</v>
      </c>
      <c r="I17" s="43">
        <v>14</v>
      </c>
      <c r="J17" s="43">
        <v>1</v>
      </c>
      <c r="K17" s="43">
        <v>0</v>
      </c>
    </row>
    <row r="18" spans="1:11" ht="27" customHeight="1">
      <c r="A18" s="78" t="s">
        <v>247</v>
      </c>
      <c r="B18" s="98">
        <v>2007</v>
      </c>
      <c r="C18" s="43">
        <f t="shared" si="1"/>
        <v>33</v>
      </c>
      <c r="D18" s="43">
        <v>2</v>
      </c>
      <c r="E18" s="43">
        <v>4</v>
      </c>
      <c r="F18" s="43">
        <v>7</v>
      </c>
      <c r="G18" s="43">
        <v>2</v>
      </c>
      <c r="H18" s="43">
        <v>0</v>
      </c>
      <c r="I18" s="43">
        <v>17</v>
      </c>
      <c r="J18" s="43">
        <v>1</v>
      </c>
      <c r="K18" s="43">
        <v>0</v>
      </c>
    </row>
    <row r="19" spans="1:11" ht="27" customHeight="1">
      <c r="A19" s="78" t="s">
        <v>249</v>
      </c>
      <c r="B19" s="98">
        <v>2008</v>
      </c>
      <c r="C19" s="43">
        <f t="shared" si="1"/>
        <v>35</v>
      </c>
      <c r="D19" s="43">
        <v>0</v>
      </c>
      <c r="E19" s="43">
        <v>7</v>
      </c>
      <c r="F19" s="43">
        <v>9</v>
      </c>
      <c r="G19" s="43">
        <v>3</v>
      </c>
      <c r="H19" s="43">
        <v>0</v>
      </c>
      <c r="I19" s="43">
        <v>16</v>
      </c>
      <c r="J19" s="43">
        <v>0</v>
      </c>
      <c r="K19" s="43">
        <v>0</v>
      </c>
    </row>
    <row r="20" spans="1:11" ht="27" customHeight="1">
      <c r="A20" s="78" t="s">
        <v>253</v>
      </c>
      <c r="B20" s="98">
        <v>2009</v>
      </c>
      <c r="C20" s="43">
        <f t="shared" si="1"/>
        <v>33</v>
      </c>
      <c r="D20" s="43">
        <v>1</v>
      </c>
      <c r="E20" s="43">
        <v>8</v>
      </c>
      <c r="F20" s="43">
        <v>8</v>
      </c>
      <c r="G20" s="43">
        <v>0</v>
      </c>
      <c r="H20" s="43">
        <v>0</v>
      </c>
      <c r="I20" s="43">
        <v>16</v>
      </c>
      <c r="J20" s="43">
        <v>0</v>
      </c>
      <c r="K20" s="43">
        <v>0</v>
      </c>
    </row>
    <row r="21" spans="1:11" ht="27" customHeight="1">
      <c r="A21" s="78" t="s">
        <v>256</v>
      </c>
      <c r="B21" s="98">
        <v>2010</v>
      </c>
      <c r="C21" s="43">
        <f>SUM(D21:K21)</f>
        <v>33</v>
      </c>
      <c r="D21" s="43">
        <v>1</v>
      </c>
      <c r="E21" s="43">
        <v>8</v>
      </c>
      <c r="F21" s="43">
        <v>9</v>
      </c>
      <c r="G21" s="43">
        <v>0</v>
      </c>
      <c r="H21" s="43">
        <v>0</v>
      </c>
      <c r="I21" s="43">
        <v>15</v>
      </c>
      <c r="J21" s="43">
        <v>0</v>
      </c>
      <c r="K21" s="43">
        <v>0</v>
      </c>
    </row>
    <row r="22" spans="1:11" ht="27" customHeight="1">
      <c r="A22" s="78" t="s">
        <v>257</v>
      </c>
      <c r="B22" s="98">
        <v>2011</v>
      </c>
      <c r="C22" s="43">
        <v>32</v>
      </c>
      <c r="D22" s="43">
        <v>2</v>
      </c>
      <c r="E22" s="43">
        <v>12</v>
      </c>
      <c r="F22" s="43">
        <v>7</v>
      </c>
      <c r="G22" s="43">
        <f>--H24</f>
        <v>0</v>
      </c>
      <c r="H22" s="43">
        <v>0</v>
      </c>
      <c r="I22" s="43">
        <v>11</v>
      </c>
      <c r="J22" s="43"/>
      <c r="K22" s="43"/>
    </row>
    <row r="23" spans="1:11" ht="27" customHeight="1">
      <c r="A23" s="78" t="s">
        <v>266</v>
      </c>
      <c r="B23" s="98">
        <v>2012</v>
      </c>
      <c r="C23" s="43">
        <f>SUM(D23:K23)</f>
        <v>34</v>
      </c>
      <c r="D23" s="43">
        <v>2</v>
      </c>
      <c r="E23" s="43">
        <v>14</v>
      </c>
      <c r="F23" s="43">
        <v>5</v>
      </c>
      <c r="G23" s="43">
        <f>--H27</f>
        <v>0</v>
      </c>
      <c r="H23" s="43">
        <v>0</v>
      </c>
      <c r="I23" s="43">
        <v>13</v>
      </c>
      <c r="J23" s="43"/>
      <c r="K23" s="43"/>
    </row>
    <row r="24" spans="1:11" ht="27" customHeight="1">
      <c r="A24" s="78" t="s">
        <v>268</v>
      </c>
      <c r="B24" s="98">
        <v>2013</v>
      </c>
      <c r="C24" s="43">
        <f>SUM(D24:K24)</f>
        <v>30</v>
      </c>
      <c r="D24" s="43">
        <v>2</v>
      </c>
      <c r="E24" s="43">
        <v>10</v>
      </c>
      <c r="F24" s="43">
        <v>4</v>
      </c>
      <c r="G24" s="43">
        <v>0</v>
      </c>
      <c r="H24" s="43">
        <v>0</v>
      </c>
      <c r="I24" s="43">
        <v>14</v>
      </c>
      <c r="J24" s="43">
        <v>0</v>
      </c>
      <c r="K24" s="43">
        <v>0</v>
      </c>
    </row>
    <row r="25" spans="1:11" ht="27" customHeight="1">
      <c r="A25" s="78" t="s">
        <v>271</v>
      </c>
      <c r="B25" s="98">
        <v>2014</v>
      </c>
      <c r="C25" s="43">
        <f>SUM(D25:K25)</f>
        <v>33</v>
      </c>
      <c r="D25" s="43">
        <v>3</v>
      </c>
      <c r="E25" s="43">
        <v>10</v>
      </c>
      <c r="F25" s="43">
        <v>6</v>
      </c>
      <c r="G25" s="43">
        <v>0</v>
      </c>
      <c r="H25" s="43">
        <v>0</v>
      </c>
      <c r="I25" s="43">
        <v>14</v>
      </c>
      <c r="J25" s="43">
        <v>0</v>
      </c>
      <c r="K25" s="43">
        <v>0</v>
      </c>
    </row>
    <row r="26" spans="1:11" ht="27" customHeight="1">
      <c r="A26" s="78" t="s">
        <v>318</v>
      </c>
      <c r="B26" s="98">
        <v>2015</v>
      </c>
      <c r="C26" s="43">
        <f>SUM(D26:K26)</f>
        <v>35</v>
      </c>
      <c r="D26" s="43">
        <v>3</v>
      </c>
      <c r="E26" s="43">
        <v>9</v>
      </c>
      <c r="F26" s="43">
        <v>8</v>
      </c>
      <c r="G26" s="43">
        <v>0</v>
      </c>
      <c r="H26" s="43">
        <v>0</v>
      </c>
      <c r="I26" s="43">
        <v>15</v>
      </c>
      <c r="J26" s="43">
        <v>0</v>
      </c>
      <c r="K26" s="43">
        <v>0</v>
      </c>
    </row>
    <row r="27" spans="1:11" ht="27" customHeight="1" thickBot="1">
      <c r="A27" s="42" t="s">
        <v>333</v>
      </c>
      <c r="B27" s="99">
        <v>2016</v>
      </c>
      <c r="C27" s="52">
        <f>SUM(D27:K27)</f>
        <v>34</v>
      </c>
      <c r="D27" s="52">
        <v>3</v>
      </c>
      <c r="E27" s="52">
        <v>9</v>
      </c>
      <c r="F27" s="52">
        <v>8</v>
      </c>
      <c r="G27" s="52"/>
      <c r="H27" s="52"/>
      <c r="I27" s="52">
        <v>14</v>
      </c>
      <c r="J27" s="52"/>
      <c r="K27" s="52"/>
    </row>
    <row r="28" spans="1:11" ht="15.75" customHeight="1">
      <c r="A28" s="149" t="s">
        <v>258</v>
      </c>
      <c r="B28" s="53"/>
      <c r="C28" s="43"/>
      <c r="D28" s="43"/>
      <c r="E28" s="43"/>
      <c r="F28" s="43"/>
      <c r="G28" s="43"/>
      <c r="H28" s="43"/>
      <c r="I28" s="43"/>
      <c r="J28" s="43"/>
      <c r="K28" s="43"/>
    </row>
    <row r="29" spans="1:2" ht="15.75" customHeight="1">
      <c r="A29" s="62" t="s">
        <v>46</v>
      </c>
      <c r="B29" s="62"/>
    </row>
    <row r="30" spans="1:2" ht="15.75" customHeight="1">
      <c r="A30" s="63" t="s">
        <v>61</v>
      </c>
      <c r="B30" s="63"/>
    </row>
    <row r="31" spans="1:2" ht="15.75" customHeight="1">
      <c r="A31" s="148" t="s">
        <v>269</v>
      </c>
      <c r="B31" s="148"/>
    </row>
    <row r="32" ht="15.75" customHeight="1"/>
    <row r="33" ht="24" customHeight="1"/>
    <row r="34" ht="24.75" customHeight="1"/>
    <row r="35" ht="15.75" customHeight="1"/>
    <row r="36" ht="18.75" customHeight="1"/>
    <row r="37" ht="21" customHeight="1"/>
    <row r="38" ht="25.5" customHeight="1"/>
    <row r="39" ht="25.5" customHeight="1"/>
    <row r="40" ht="25.5" customHeight="1"/>
    <row r="41" ht="39.75" customHeight="1"/>
    <row r="42" ht="29.25" customHeight="1"/>
    <row r="43" ht="25.5" customHeight="1"/>
    <row r="44" ht="29.25" customHeight="1"/>
    <row r="45" ht="25.5" customHeight="1"/>
    <row r="46" ht="19.5" customHeight="1"/>
  </sheetData>
  <sheetProtection/>
  <mergeCells count="1">
    <mergeCell ref="A5:B6"/>
  </mergeCells>
  <printOptions/>
  <pageMargins left="0.7480314960629921" right="0.7480314960629921" top="0.5905511811023623" bottom="0.49" header="0.5118110236220472" footer="0.3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2"/>
  <sheetViews>
    <sheetView zoomScale="120" zoomScaleNormal="120" zoomScalePageLayoutView="0" workbookViewId="0" topLeftCell="A1">
      <pane ySplit="7" topLeftCell="A22" activePane="bottomLeft" state="frozen"/>
      <selection pane="topLeft" activeCell="A1" sqref="A1"/>
      <selection pane="bottomLeft" activeCell="F27" sqref="F27"/>
    </sheetView>
  </sheetViews>
  <sheetFormatPr defaultColWidth="4.75390625" defaultRowHeight="19.5" customHeight="1"/>
  <cols>
    <col min="1" max="1" width="10.25390625" style="31" customWidth="1"/>
    <col min="2" max="2" width="5.25390625" style="31" customWidth="1"/>
    <col min="3" max="3" width="11.00390625" style="44" customWidth="1"/>
    <col min="4" max="4" width="11.625" style="44" customWidth="1"/>
    <col min="5" max="5" width="12.125" style="44" customWidth="1"/>
    <col min="6" max="6" width="11.75390625" style="44" customWidth="1"/>
    <col min="7" max="7" width="12.00390625" style="44" customWidth="1"/>
    <col min="8" max="8" width="11.50390625" style="44" customWidth="1"/>
    <col min="9" max="9" width="10.625" style="44" customWidth="1"/>
    <col min="10" max="14" width="11.125" style="44" customWidth="1"/>
    <col min="15" max="15" width="10.125" style="44" customWidth="1"/>
    <col min="16" max="16" width="9.50390625" style="44" customWidth="1"/>
    <col min="17" max="16384" width="4.75390625" style="44" customWidth="1"/>
  </cols>
  <sheetData>
    <row r="1" spans="1:16" s="31" customFormat="1" ht="19.5" customHeight="1">
      <c r="A1" s="1" t="s">
        <v>320</v>
      </c>
      <c r="B1" s="1"/>
      <c r="P1" s="2" t="s">
        <v>321</v>
      </c>
    </row>
    <row r="2" spans="2:17" s="36" customFormat="1" ht="27" customHeight="1">
      <c r="B2" s="36" t="s">
        <v>327</v>
      </c>
      <c r="I2" s="141" t="s">
        <v>328</v>
      </c>
      <c r="J2" s="64"/>
      <c r="P2" s="32"/>
      <c r="Q2" s="32"/>
    </row>
    <row r="3" s="31" customFormat="1" ht="12.75" customHeight="1"/>
    <row r="4" spans="1:16" s="31" customFormat="1" ht="12.75" customHeight="1" thickBot="1">
      <c r="A4" s="31" t="s">
        <v>102</v>
      </c>
      <c r="P4" s="108" t="s">
        <v>81</v>
      </c>
    </row>
    <row r="5" spans="1:16" s="68" customFormat="1" ht="18" customHeight="1">
      <c r="A5" s="181" t="s">
        <v>42</v>
      </c>
      <c r="B5" s="182"/>
      <c r="C5" s="65" t="s">
        <v>82</v>
      </c>
      <c r="D5" s="66" t="s">
        <v>15</v>
      </c>
      <c r="E5" s="105" t="s">
        <v>83</v>
      </c>
      <c r="F5" s="67" t="s">
        <v>47</v>
      </c>
      <c r="G5" s="67"/>
      <c r="H5" s="66"/>
      <c r="I5" s="66"/>
      <c r="J5" s="67"/>
      <c r="K5" s="109" t="s">
        <v>103</v>
      </c>
      <c r="L5" s="67"/>
      <c r="M5" s="67"/>
      <c r="N5" s="67"/>
      <c r="O5" s="67"/>
      <c r="P5" s="66"/>
    </row>
    <row r="6" spans="1:16" s="68" customFormat="1" ht="18" customHeight="1">
      <c r="A6" s="183"/>
      <c r="B6" s="184"/>
      <c r="C6" s="103"/>
      <c r="D6" s="111" t="s">
        <v>197</v>
      </c>
      <c r="E6" s="104" t="s">
        <v>84</v>
      </c>
      <c r="F6" s="111" t="s">
        <v>85</v>
      </c>
      <c r="G6" s="110" t="s">
        <v>90</v>
      </c>
      <c r="H6" s="111" t="s">
        <v>198</v>
      </c>
      <c r="I6" s="104" t="s">
        <v>199</v>
      </c>
      <c r="J6" s="111" t="s">
        <v>200</v>
      </c>
      <c r="K6" s="111" t="s">
        <v>201</v>
      </c>
      <c r="L6" s="111" t="s">
        <v>202</v>
      </c>
      <c r="M6" s="111" t="s">
        <v>203</v>
      </c>
      <c r="N6" s="111" t="s">
        <v>204</v>
      </c>
      <c r="O6" s="111" t="s">
        <v>205</v>
      </c>
      <c r="P6" s="136" t="s">
        <v>206</v>
      </c>
    </row>
    <row r="7" spans="1:16" s="41" customFormat="1" ht="32.25" customHeight="1" thickBot="1">
      <c r="A7" s="185" t="s">
        <v>86</v>
      </c>
      <c r="B7" s="186"/>
      <c r="C7" s="106" t="s">
        <v>87</v>
      </c>
      <c r="D7" s="87" t="s">
        <v>88</v>
      </c>
      <c r="E7" s="86" t="s">
        <v>89</v>
      </c>
      <c r="F7" s="87" t="s">
        <v>91</v>
      </c>
      <c r="G7" s="86" t="s">
        <v>92</v>
      </c>
      <c r="H7" s="87" t="s">
        <v>93</v>
      </c>
      <c r="I7" s="86" t="s">
        <v>94</v>
      </c>
      <c r="J7" s="86" t="s">
        <v>95</v>
      </c>
      <c r="K7" s="86" t="s">
        <v>96</v>
      </c>
      <c r="L7" s="86" t="s">
        <v>97</v>
      </c>
      <c r="M7" s="86" t="s">
        <v>98</v>
      </c>
      <c r="N7" s="86" t="s">
        <v>99</v>
      </c>
      <c r="O7" s="86" t="s">
        <v>100</v>
      </c>
      <c r="P7" s="107" t="s">
        <v>101</v>
      </c>
    </row>
    <row r="8" spans="1:16" ht="30" customHeight="1">
      <c r="A8" s="79" t="s">
        <v>182</v>
      </c>
      <c r="B8" s="97">
        <v>1997</v>
      </c>
      <c r="C8" s="43">
        <f aca="true" t="shared" si="0" ref="C8:C14">SUM(G8:P8)</f>
        <v>34</v>
      </c>
      <c r="D8" s="43">
        <v>20</v>
      </c>
      <c r="E8" s="43">
        <v>14</v>
      </c>
      <c r="F8" s="43">
        <v>42</v>
      </c>
      <c r="G8" s="43">
        <v>3</v>
      </c>
      <c r="H8" s="43">
        <v>1</v>
      </c>
      <c r="I8" s="43">
        <v>4</v>
      </c>
      <c r="J8" s="43">
        <v>3</v>
      </c>
      <c r="K8" s="43">
        <v>9</v>
      </c>
      <c r="L8" s="43">
        <v>8</v>
      </c>
      <c r="M8" s="43">
        <v>3</v>
      </c>
      <c r="N8" s="43">
        <v>1</v>
      </c>
      <c r="O8" s="43">
        <v>2</v>
      </c>
      <c r="P8" s="43">
        <v>0</v>
      </c>
    </row>
    <row r="9" spans="1:16" ht="30" customHeight="1">
      <c r="A9" s="78" t="s">
        <v>207</v>
      </c>
      <c r="B9" s="98">
        <v>1998</v>
      </c>
      <c r="C9" s="43">
        <f t="shared" si="0"/>
        <v>33</v>
      </c>
      <c r="D9" s="43">
        <v>22</v>
      </c>
      <c r="E9" s="43">
        <v>11</v>
      </c>
      <c r="F9" s="43">
        <v>43</v>
      </c>
      <c r="G9" s="43">
        <v>0</v>
      </c>
      <c r="H9" s="43">
        <v>2</v>
      </c>
      <c r="I9" s="43">
        <v>4</v>
      </c>
      <c r="J9" s="43">
        <v>3</v>
      </c>
      <c r="K9" s="43">
        <v>14</v>
      </c>
      <c r="L9" s="43">
        <v>5</v>
      </c>
      <c r="M9" s="43">
        <v>1</v>
      </c>
      <c r="N9" s="43">
        <v>2</v>
      </c>
      <c r="O9" s="43">
        <v>2</v>
      </c>
      <c r="P9" s="43">
        <v>0</v>
      </c>
    </row>
    <row r="10" spans="1:16" ht="30" customHeight="1">
      <c r="A10" s="78" t="s">
        <v>208</v>
      </c>
      <c r="B10" s="98">
        <v>1999</v>
      </c>
      <c r="C10" s="43">
        <f t="shared" si="0"/>
        <v>33</v>
      </c>
      <c r="D10" s="43">
        <v>20</v>
      </c>
      <c r="E10" s="43">
        <v>13</v>
      </c>
      <c r="F10" s="43">
        <v>43</v>
      </c>
      <c r="G10" s="43">
        <v>0</v>
      </c>
      <c r="H10" s="43">
        <v>2</v>
      </c>
      <c r="I10" s="43">
        <v>4</v>
      </c>
      <c r="J10" s="43">
        <v>3</v>
      </c>
      <c r="K10" s="43">
        <v>14</v>
      </c>
      <c r="L10" s="43">
        <v>4</v>
      </c>
      <c r="M10" s="43">
        <v>1</v>
      </c>
      <c r="N10" s="43">
        <v>2</v>
      </c>
      <c r="O10" s="43">
        <v>3</v>
      </c>
      <c r="P10" s="43">
        <v>0</v>
      </c>
    </row>
    <row r="11" spans="1:16" ht="30" customHeight="1">
      <c r="A11" s="78" t="s">
        <v>209</v>
      </c>
      <c r="B11" s="98">
        <v>2000</v>
      </c>
      <c r="C11" s="43">
        <f t="shared" si="0"/>
        <v>33</v>
      </c>
      <c r="D11" s="43">
        <v>20</v>
      </c>
      <c r="E11" s="43">
        <v>13</v>
      </c>
      <c r="F11" s="43">
        <v>44</v>
      </c>
      <c r="G11" s="43">
        <v>0</v>
      </c>
      <c r="H11" s="43">
        <v>3</v>
      </c>
      <c r="I11" s="43">
        <v>4</v>
      </c>
      <c r="J11" s="43">
        <v>2</v>
      </c>
      <c r="K11" s="43">
        <v>11</v>
      </c>
      <c r="L11" s="43">
        <v>5</v>
      </c>
      <c r="M11" s="43">
        <v>2</v>
      </c>
      <c r="N11" s="43">
        <v>4</v>
      </c>
      <c r="O11" s="43">
        <v>2</v>
      </c>
      <c r="P11" s="43">
        <v>0</v>
      </c>
    </row>
    <row r="12" spans="1:38" ht="30" customHeight="1">
      <c r="A12" s="78" t="s">
        <v>210</v>
      </c>
      <c r="B12" s="98">
        <v>2001</v>
      </c>
      <c r="C12" s="43">
        <f t="shared" si="0"/>
        <v>31</v>
      </c>
      <c r="D12" s="43">
        <v>19</v>
      </c>
      <c r="E12" s="43">
        <v>12</v>
      </c>
      <c r="F12" s="43">
        <v>44</v>
      </c>
      <c r="G12" s="43">
        <v>0</v>
      </c>
      <c r="H12" s="43">
        <v>3</v>
      </c>
      <c r="I12" s="43">
        <v>3</v>
      </c>
      <c r="J12" s="43">
        <v>2</v>
      </c>
      <c r="K12" s="43">
        <v>10</v>
      </c>
      <c r="L12" s="43">
        <v>4</v>
      </c>
      <c r="M12" s="43">
        <v>5</v>
      </c>
      <c r="N12" s="43">
        <v>3</v>
      </c>
      <c r="O12" s="43">
        <v>1</v>
      </c>
      <c r="P12" s="43">
        <v>0</v>
      </c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</row>
    <row r="13" spans="1:38" ht="30" customHeight="1">
      <c r="A13" s="78" t="s">
        <v>211</v>
      </c>
      <c r="B13" s="98">
        <v>2002</v>
      </c>
      <c r="C13" s="43">
        <f t="shared" si="0"/>
        <v>32</v>
      </c>
      <c r="D13" s="43">
        <v>18</v>
      </c>
      <c r="E13" s="43">
        <v>14</v>
      </c>
      <c r="F13" s="43">
        <v>46</v>
      </c>
      <c r="G13" s="43">
        <v>0</v>
      </c>
      <c r="H13" s="43">
        <v>2</v>
      </c>
      <c r="I13" s="43">
        <v>3</v>
      </c>
      <c r="J13" s="43">
        <v>3</v>
      </c>
      <c r="K13" s="43">
        <v>6</v>
      </c>
      <c r="L13" s="43">
        <v>11</v>
      </c>
      <c r="M13" s="43">
        <v>5</v>
      </c>
      <c r="N13" s="43">
        <v>2</v>
      </c>
      <c r="O13" s="43">
        <v>0</v>
      </c>
      <c r="P13" s="43">
        <v>0</v>
      </c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</row>
    <row r="14" spans="1:38" ht="30" customHeight="1">
      <c r="A14" s="78" t="s">
        <v>212</v>
      </c>
      <c r="B14" s="98">
        <v>2003</v>
      </c>
      <c r="C14" s="43">
        <f t="shared" si="0"/>
        <v>30</v>
      </c>
      <c r="D14" s="43">
        <v>17</v>
      </c>
      <c r="E14" s="43">
        <v>13</v>
      </c>
      <c r="F14" s="43">
        <v>44</v>
      </c>
      <c r="G14" s="43">
        <v>0</v>
      </c>
      <c r="H14" s="43">
        <v>0</v>
      </c>
      <c r="I14" s="43">
        <v>3</v>
      </c>
      <c r="J14" s="43">
        <v>4</v>
      </c>
      <c r="K14" s="43">
        <v>4</v>
      </c>
      <c r="L14" s="43">
        <v>6</v>
      </c>
      <c r="M14" s="43">
        <v>10</v>
      </c>
      <c r="N14" s="43">
        <v>2</v>
      </c>
      <c r="O14" s="43">
        <v>1</v>
      </c>
      <c r="P14" s="43">
        <v>0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</row>
    <row r="15" spans="1:38" ht="30" customHeight="1">
      <c r="A15" s="78" t="s">
        <v>213</v>
      </c>
      <c r="B15" s="98">
        <v>2004</v>
      </c>
      <c r="C15" s="43">
        <f aca="true" t="shared" si="1" ref="C15:C20">SUM(G15:P15)</f>
        <v>34</v>
      </c>
      <c r="D15" s="43">
        <v>21</v>
      </c>
      <c r="E15" s="43">
        <v>13</v>
      </c>
      <c r="F15" s="43">
        <v>43</v>
      </c>
      <c r="G15" s="43">
        <v>0</v>
      </c>
      <c r="H15" s="43">
        <v>2</v>
      </c>
      <c r="I15" s="43">
        <v>0</v>
      </c>
      <c r="J15" s="43">
        <v>12</v>
      </c>
      <c r="K15" s="43">
        <v>0</v>
      </c>
      <c r="L15" s="43">
        <v>9</v>
      </c>
      <c r="M15" s="43">
        <v>11</v>
      </c>
      <c r="N15" s="43">
        <v>0</v>
      </c>
      <c r="O15" s="43">
        <v>0</v>
      </c>
      <c r="P15" s="43">
        <v>0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</row>
    <row r="16" spans="1:38" ht="30" customHeight="1">
      <c r="A16" s="78" t="s">
        <v>214</v>
      </c>
      <c r="B16" s="98">
        <v>2005</v>
      </c>
      <c r="C16" s="43">
        <f t="shared" si="1"/>
        <v>34</v>
      </c>
      <c r="D16" s="43">
        <v>21</v>
      </c>
      <c r="E16" s="43">
        <v>13</v>
      </c>
      <c r="F16" s="43">
        <v>43</v>
      </c>
      <c r="G16" s="43">
        <v>0</v>
      </c>
      <c r="H16" s="43">
        <v>2</v>
      </c>
      <c r="I16" s="43">
        <v>0</v>
      </c>
      <c r="J16" s="43">
        <v>12</v>
      </c>
      <c r="K16" s="43">
        <v>0</v>
      </c>
      <c r="L16" s="43">
        <v>9</v>
      </c>
      <c r="M16" s="43">
        <v>11</v>
      </c>
      <c r="N16" s="43">
        <v>0</v>
      </c>
      <c r="O16" s="43">
        <v>0</v>
      </c>
      <c r="P16" s="43">
        <v>0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</row>
    <row r="17" spans="1:38" ht="30" customHeight="1">
      <c r="A17" s="78" t="s">
        <v>246</v>
      </c>
      <c r="B17" s="98">
        <v>2006</v>
      </c>
      <c r="C17" s="43">
        <f t="shared" si="1"/>
        <v>33</v>
      </c>
      <c r="D17" s="43">
        <v>22</v>
      </c>
      <c r="E17" s="43">
        <v>11</v>
      </c>
      <c r="F17" s="43">
        <v>44</v>
      </c>
      <c r="G17" s="43">
        <v>0</v>
      </c>
      <c r="H17" s="43">
        <v>2</v>
      </c>
      <c r="I17" s="43"/>
      <c r="J17" s="43">
        <v>9</v>
      </c>
      <c r="K17" s="43">
        <v>0</v>
      </c>
      <c r="L17" s="43">
        <v>11</v>
      </c>
      <c r="M17" s="43">
        <v>11</v>
      </c>
      <c r="N17" s="43">
        <v>0</v>
      </c>
      <c r="O17" s="43">
        <v>0</v>
      </c>
      <c r="P17" s="43">
        <v>0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</row>
    <row r="18" spans="1:38" ht="30" customHeight="1">
      <c r="A18" s="78" t="s">
        <v>247</v>
      </c>
      <c r="B18" s="98">
        <v>2007</v>
      </c>
      <c r="C18" s="43">
        <f t="shared" si="1"/>
        <v>33</v>
      </c>
      <c r="D18" s="43">
        <v>24</v>
      </c>
      <c r="E18" s="43">
        <v>9</v>
      </c>
      <c r="F18" s="43">
        <v>45</v>
      </c>
      <c r="G18" s="43">
        <v>0</v>
      </c>
      <c r="H18" s="43">
        <v>2</v>
      </c>
      <c r="I18" s="43"/>
      <c r="J18" s="43">
        <v>6</v>
      </c>
      <c r="K18" s="43">
        <v>6</v>
      </c>
      <c r="L18" s="43">
        <v>8</v>
      </c>
      <c r="M18" s="43">
        <v>8</v>
      </c>
      <c r="N18" s="43">
        <v>2</v>
      </c>
      <c r="O18" s="43">
        <v>1</v>
      </c>
      <c r="P18" s="43">
        <v>0</v>
      </c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</row>
    <row r="19" spans="1:38" ht="30" customHeight="1">
      <c r="A19" s="78" t="s">
        <v>249</v>
      </c>
      <c r="B19" s="98">
        <v>2008</v>
      </c>
      <c r="C19" s="43">
        <f t="shared" si="1"/>
        <v>35</v>
      </c>
      <c r="D19" s="43">
        <v>22</v>
      </c>
      <c r="E19" s="43">
        <v>13</v>
      </c>
      <c r="F19" s="43">
        <v>47</v>
      </c>
      <c r="G19" s="43">
        <v>0</v>
      </c>
      <c r="H19" s="43">
        <v>1</v>
      </c>
      <c r="I19" s="43">
        <v>3</v>
      </c>
      <c r="J19" s="43">
        <v>6</v>
      </c>
      <c r="K19" s="43">
        <v>5</v>
      </c>
      <c r="L19" s="43">
        <v>10</v>
      </c>
      <c r="M19" s="43">
        <v>4</v>
      </c>
      <c r="N19" s="43">
        <v>5</v>
      </c>
      <c r="O19" s="43">
        <v>1</v>
      </c>
      <c r="P19" s="43">
        <v>0</v>
      </c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</row>
    <row r="20" spans="1:38" ht="30" customHeight="1">
      <c r="A20" s="78" t="s">
        <v>253</v>
      </c>
      <c r="B20" s="98">
        <v>2009</v>
      </c>
      <c r="C20" s="43">
        <f t="shared" si="1"/>
        <v>33</v>
      </c>
      <c r="D20" s="43">
        <v>25</v>
      </c>
      <c r="E20" s="43">
        <v>8</v>
      </c>
      <c r="F20" s="43">
        <v>47</v>
      </c>
      <c r="G20" s="43">
        <v>0</v>
      </c>
      <c r="H20" s="43">
        <v>1</v>
      </c>
      <c r="I20" s="43">
        <v>4</v>
      </c>
      <c r="J20" s="43">
        <v>4</v>
      </c>
      <c r="K20" s="43">
        <v>5</v>
      </c>
      <c r="L20" s="43">
        <v>9</v>
      </c>
      <c r="M20" s="43">
        <v>5</v>
      </c>
      <c r="N20" s="43">
        <v>4</v>
      </c>
      <c r="O20" s="43">
        <v>1</v>
      </c>
      <c r="P20" s="43">
        <v>0</v>
      </c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</row>
    <row r="21" spans="1:38" ht="30" customHeight="1">
      <c r="A21" s="78" t="s">
        <v>256</v>
      </c>
      <c r="B21" s="98">
        <v>2010</v>
      </c>
      <c r="C21" s="43">
        <f>SUM(G21:P21)</f>
        <v>33</v>
      </c>
      <c r="D21" s="43">
        <v>25</v>
      </c>
      <c r="E21" s="43">
        <v>8</v>
      </c>
      <c r="F21" s="43">
        <v>45</v>
      </c>
      <c r="G21" s="43">
        <v>0</v>
      </c>
      <c r="H21" s="43">
        <v>1</v>
      </c>
      <c r="I21" s="43">
        <v>2</v>
      </c>
      <c r="J21" s="43">
        <v>7</v>
      </c>
      <c r="K21" s="43">
        <v>3</v>
      </c>
      <c r="L21" s="43">
        <v>11</v>
      </c>
      <c r="M21" s="43">
        <v>1</v>
      </c>
      <c r="N21" s="43">
        <v>6</v>
      </c>
      <c r="O21" s="43">
        <v>2</v>
      </c>
      <c r="P21" s="43">
        <v>0</v>
      </c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</row>
    <row r="22" spans="1:38" ht="30" customHeight="1">
      <c r="A22" s="78" t="s">
        <v>259</v>
      </c>
      <c r="B22" s="97">
        <v>2011</v>
      </c>
      <c r="C22" s="43">
        <v>38</v>
      </c>
      <c r="D22" s="43">
        <v>27</v>
      </c>
      <c r="E22" s="43">
        <v>11</v>
      </c>
      <c r="F22" s="43">
        <v>43</v>
      </c>
      <c r="G22" s="43">
        <v>0</v>
      </c>
      <c r="H22" s="43">
        <v>3</v>
      </c>
      <c r="I22" s="43">
        <v>1</v>
      </c>
      <c r="J22" s="43">
        <v>10</v>
      </c>
      <c r="K22" s="43">
        <v>5</v>
      </c>
      <c r="L22" s="43">
        <v>8</v>
      </c>
      <c r="M22" s="43">
        <v>5</v>
      </c>
      <c r="N22" s="43">
        <v>3</v>
      </c>
      <c r="O22" s="43">
        <v>3</v>
      </c>
      <c r="P22" s="43">
        <v>0</v>
      </c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</row>
    <row r="23" spans="1:38" ht="30" customHeight="1">
      <c r="A23" s="78" t="s">
        <v>266</v>
      </c>
      <c r="B23" s="97">
        <v>2012</v>
      </c>
      <c r="C23" s="43">
        <f>SUM(G23:P23)</f>
        <v>34</v>
      </c>
      <c r="D23" s="43">
        <v>23</v>
      </c>
      <c r="E23" s="43">
        <v>11</v>
      </c>
      <c r="F23" s="43">
        <v>43</v>
      </c>
      <c r="G23" s="43">
        <v>0</v>
      </c>
      <c r="H23" s="43">
        <v>3</v>
      </c>
      <c r="I23" s="43">
        <v>2</v>
      </c>
      <c r="J23" s="43">
        <v>9</v>
      </c>
      <c r="K23" s="43">
        <v>2</v>
      </c>
      <c r="L23" s="43">
        <v>8</v>
      </c>
      <c r="M23" s="43">
        <v>6</v>
      </c>
      <c r="N23" s="43">
        <v>2</v>
      </c>
      <c r="O23" s="43">
        <v>2</v>
      </c>
      <c r="P23" s="43">
        <v>0</v>
      </c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</row>
    <row r="24" spans="1:38" ht="30" customHeight="1">
      <c r="A24" s="78" t="s">
        <v>268</v>
      </c>
      <c r="B24" s="97">
        <v>2013</v>
      </c>
      <c r="C24" s="43">
        <f>SUM(G24:P24)</f>
        <v>36</v>
      </c>
      <c r="D24" s="43">
        <v>25</v>
      </c>
      <c r="E24" s="43">
        <v>11</v>
      </c>
      <c r="F24" s="43">
        <v>43.7</v>
      </c>
      <c r="G24" s="43">
        <v>0</v>
      </c>
      <c r="H24" s="43">
        <v>3</v>
      </c>
      <c r="I24" s="43">
        <v>2</v>
      </c>
      <c r="J24" s="43">
        <v>11</v>
      </c>
      <c r="K24" s="43">
        <v>3</v>
      </c>
      <c r="L24" s="43">
        <v>6</v>
      </c>
      <c r="M24" s="43">
        <v>6</v>
      </c>
      <c r="N24" s="43">
        <v>2</v>
      </c>
      <c r="O24" s="43">
        <v>3</v>
      </c>
      <c r="P24" s="43">
        <v>0</v>
      </c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1:38" ht="30" customHeight="1">
      <c r="A25" s="78" t="s">
        <v>271</v>
      </c>
      <c r="B25" s="97">
        <v>2014</v>
      </c>
      <c r="C25" s="43">
        <f>SUM(G25:P25)</f>
        <v>39</v>
      </c>
      <c r="D25" s="43">
        <v>26</v>
      </c>
      <c r="E25" s="43">
        <v>13</v>
      </c>
      <c r="F25" s="43">
        <v>43</v>
      </c>
      <c r="G25" s="43">
        <v>0</v>
      </c>
      <c r="H25" s="43">
        <v>1</v>
      </c>
      <c r="I25" s="43">
        <v>4</v>
      </c>
      <c r="J25" s="43">
        <v>7</v>
      </c>
      <c r="K25" s="43">
        <v>6</v>
      </c>
      <c r="L25" s="43">
        <v>7</v>
      </c>
      <c r="M25" s="43">
        <v>6</v>
      </c>
      <c r="N25" s="43">
        <v>3</v>
      </c>
      <c r="O25" s="43">
        <v>5</v>
      </c>
      <c r="P25" s="43"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1:38" ht="30" customHeight="1">
      <c r="A26" s="78" t="s">
        <v>318</v>
      </c>
      <c r="B26" s="97">
        <v>2015</v>
      </c>
      <c r="C26" s="168">
        <f>SUM(G26:P26)</f>
        <v>42</v>
      </c>
      <c r="D26" s="43">
        <v>30</v>
      </c>
      <c r="E26" s="43">
        <v>12</v>
      </c>
      <c r="F26" s="43">
        <v>39</v>
      </c>
      <c r="G26" s="43"/>
      <c r="H26" s="43">
        <v>1</v>
      </c>
      <c r="I26" s="43">
        <v>5</v>
      </c>
      <c r="J26" s="43">
        <v>8</v>
      </c>
      <c r="K26" s="43">
        <v>6</v>
      </c>
      <c r="L26" s="43">
        <v>9</v>
      </c>
      <c r="M26" s="43">
        <v>7</v>
      </c>
      <c r="N26" s="43">
        <v>1</v>
      </c>
      <c r="O26" s="43">
        <v>5</v>
      </c>
      <c r="P26" s="43">
        <v>0</v>
      </c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1:38" ht="30" customHeight="1">
      <c r="A27" s="78" t="s">
        <v>332</v>
      </c>
      <c r="B27" s="97">
        <v>2016</v>
      </c>
      <c r="C27" s="168">
        <f>SUM(G27:P27)</f>
        <v>40</v>
      </c>
      <c r="D27" s="43">
        <v>28</v>
      </c>
      <c r="E27" s="43">
        <v>12</v>
      </c>
      <c r="F27" s="43">
        <v>41</v>
      </c>
      <c r="G27" s="43"/>
      <c r="H27" s="43">
        <v>2</v>
      </c>
      <c r="I27" s="43">
        <v>5</v>
      </c>
      <c r="J27" s="43">
        <v>7</v>
      </c>
      <c r="K27" s="43">
        <v>6</v>
      </c>
      <c r="L27" s="43">
        <v>9</v>
      </c>
      <c r="M27" s="43">
        <v>6</v>
      </c>
      <c r="N27" s="43">
        <v>1</v>
      </c>
      <c r="O27" s="43">
        <v>4</v>
      </c>
      <c r="P27" s="43">
        <v>0</v>
      </c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</row>
    <row r="28" spans="1:38" ht="30" customHeight="1" thickBot="1">
      <c r="A28" s="42"/>
      <c r="B28" s="166"/>
      <c r="C28" s="167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1:16" ht="24" customHeight="1">
      <c r="A29" s="149" t="s">
        <v>258</v>
      </c>
      <c r="B29" s="53"/>
      <c r="C29" s="43"/>
      <c r="D29" s="43"/>
      <c r="E29" s="43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2" ht="18" customHeight="1">
      <c r="A30" s="54"/>
      <c r="B30" s="54"/>
    </row>
    <row r="31" spans="1:2" ht="18" customHeight="1">
      <c r="A31" s="54"/>
      <c r="B31" s="54"/>
    </row>
    <row r="32" spans="1:2" ht="19.5" customHeight="1">
      <c r="A32" s="70"/>
      <c r="B32" s="70"/>
    </row>
  </sheetData>
  <sheetProtection/>
  <mergeCells count="3">
    <mergeCell ref="A5:B5"/>
    <mergeCell ref="A6:B6"/>
    <mergeCell ref="A7:B7"/>
  </mergeCells>
  <printOptions/>
  <pageMargins left="0.7480314960629921" right="0.7480314960629921" top="0.5905511811023623" bottom="0.52" header="0.5118110236220472" footer="0.2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4">
      <selection activeCell="P17" sqref="P17"/>
    </sheetView>
  </sheetViews>
  <sheetFormatPr defaultColWidth="9.00390625" defaultRowHeight="16.5"/>
  <cols>
    <col min="1" max="1" width="9.875" style="6" customWidth="1"/>
    <col min="2" max="2" width="13.625" style="6" customWidth="1"/>
    <col min="3" max="3" width="16.50390625" style="6" customWidth="1"/>
    <col min="4" max="4" width="15.75390625" style="6" customWidth="1"/>
    <col min="5" max="7" width="9.875" style="6" customWidth="1"/>
    <col min="8" max="10" width="8.625" style="6" customWidth="1"/>
    <col min="11" max="11" width="12.75390625" style="6" customWidth="1"/>
    <col min="12" max="14" width="8.625" style="6" customWidth="1"/>
    <col min="15" max="15" width="10.75390625" style="6" customWidth="1"/>
    <col min="16" max="16" width="10.875" style="30" customWidth="1"/>
    <col min="17" max="16384" width="9.00390625" style="6" customWidth="1"/>
  </cols>
  <sheetData>
    <row r="1" spans="1:16" s="5" customFormat="1" ht="19.5" customHeight="1">
      <c r="A1" s="138" t="s">
        <v>322</v>
      </c>
      <c r="B1" s="3"/>
      <c r="O1" s="4"/>
      <c r="P1" s="137" t="s">
        <v>316</v>
      </c>
    </row>
    <row r="2" spans="1:16" s="5" customFormat="1" ht="26.25" customHeight="1">
      <c r="A2" s="134" t="s">
        <v>25</v>
      </c>
      <c r="B2" s="134"/>
      <c r="C2" s="134"/>
      <c r="D2" s="134"/>
      <c r="E2" s="134"/>
      <c r="F2" s="134"/>
      <c r="G2" s="134"/>
      <c r="H2" s="134" t="s">
        <v>146</v>
      </c>
      <c r="I2" s="134"/>
      <c r="J2" s="134"/>
      <c r="K2" s="134"/>
      <c r="L2" s="134"/>
      <c r="M2" s="134"/>
      <c r="N2" s="134"/>
      <c r="O2" s="134"/>
      <c r="P2" s="134"/>
    </row>
    <row r="3" spans="1:16" s="5" customFormat="1" ht="13.5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s="5" customFormat="1" ht="21.75" customHeight="1">
      <c r="A4" s="190" t="s">
        <v>119</v>
      </c>
      <c r="B4" s="191"/>
      <c r="C4" s="11" t="s">
        <v>16</v>
      </c>
      <c r="D4" s="11" t="s">
        <v>17</v>
      </c>
      <c r="E4" s="120" t="s">
        <v>21</v>
      </c>
      <c r="F4" s="121"/>
      <c r="G4" s="122"/>
      <c r="H4" s="121" t="s">
        <v>18</v>
      </c>
      <c r="I4" s="121"/>
      <c r="J4" s="122"/>
      <c r="K4" s="202" t="s">
        <v>139</v>
      </c>
      <c r="L4" s="120" t="s">
        <v>22</v>
      </c>
      <c r="M4" s="127"/>
      <c r="N4" s="128"/>
      <c r="O4" s="11" t="s">
        <v>19</v>
      </c>
      <c r="P4" s="71" t="s">
        <v>23</v>
      </c>
    </row>
    <row r="5" spans="1:16" s="5" customFormat="1" ht="21.75" customHeight="1">
      <c r="A5" s="192"/>
      <c r="B5" s="193"/>
      <c r="C5" s="118" t="s">
        <v>121</v>
      </c>
      <c r="D5" s="112" t="s">
        <v>124</v>
      </c>
      <c r="E5" s="198" t="s">
        <v>127</v>
      </c>
      <c r="F5" s="199"/>
      <c r="G5" s="200"/>
      <c r="H5" s="201" t="s">
        <v>135</v>
      </c>
      <c r="I5" s="199"/>
      <c r="J5" s="200"/>
      <c r="K5" s="203"/>
      <c r="L5" s="131" t="s">
        <v>141</v>
      </c>
      <c r="M5" s="129"/>
      <c r="N5" s="130"/>
      <c r="O5" s="204" t="s">
        <v>144</v>
      </c>
      <c r="P5" s="187" t="s">
        <v>145</v>
      </c>
    </row>
    <row r="6" spans="1:16" s="5" customFormat="1" ht="20.25" customHeight="1">
      <c r="A6" s="194" t="s">
        <v>120</v>
      </c>
      <c r="B6" s="195"/>
      <c r="C6" s="23" t="s">
        <v>122</v>
      </c>
      <c r="D6" s="112" t="s">
        <v>125</v>
      </c>
      <c r="E6" s="125" t="s">
        <v>128</v>
      </c>
      <c r="F6" s="125" t="s">
        <v>129</v>
      </c>
      <c r="G6" s="115" t="s">
        <v>130</v>
      </c>
      <c r="H6" s="132" t="s">
        <v>131</v>
      </c>
      <c r="I6" s="125" t="s">
        <v>132</v>
      </c>
      <c r="J6" s="115" t="s">
        <v>133</v>
      </c>
      <c r="K6" s="204" t="s">
        <v>140</v>
      </c>
      <c r="L6" s="125" t="s">
        <v>131</v>
      </c>
      <c r="M6" s="125" t="s">
        <v>142</v>
      </c>
      <c r="N6" s="115" t="s">
        <v>143</v>
      </c>
      <c r="O6" s="206"/>
      <c r="P6" s="188"/>
    </row>
    <row r="7" spans="1:16" s="14" customFormat="1" ht="24" customHeight="1" thickBot="1">
      <c r="A7" s="196"/>
      <c r="B7" s="197"/>
      <c r="C7" s="117" t="s">
        <v>123</v>
      </c>
      <c r="D7" s="117" t="s">
        <v>126</v>
      </c>
      <c r="E7" s="133" t="s">
        <v>64</v>
      </c>
      <c r="F7" s="117" t="s">
        <v>88</v>
      </c>
      <c r="G7" s="117" t="s">
        <v>134</v>
      </c>
      <c r="H7" s="117" t="s">
        <v>136</v>
      </c>
      <c r="I7" s="117" t="s">
        <v>137</v>
      </c>
      <c r="J7" s="117" t="s">
        <v>138</v>
      </c>
      <c r="K7" s="205"/>
      <c r="L7" s="117" t="s">
        <v>64</v>
      </c>
      <c r="M7" s="117" t="s">
        <v>88</v>
      </c>
      <c r="N7" s="117" t="s">
        <v>134</v>
      </c>
      <c r="O7" s="207"/>
      <c r="P7" s="189"/>
    </row>
    <row r="8" spans="1:16" s="5" customFormat="1" ht="15.75" customHeight="1">
      <c r="A8" s="116" t="s">
        <v>216</v>
      </c>
      <c r="B8" s="119" t="s">
        <v>104</v>
      </c>
      <c r="C8" s="16" t="s">
        <v>48</v>
      </c>
      <c r="D8" s="17" t="s">
        <v>26</v>
      </c>
      <c r="E8" s="17" t="s">
        <v>26</v>
      </c>
      <c r="F8" s="17" t="s">
        <v>26</v>
      </c>
      <c r="G8" s="17" t="s">
        <v>26</v>
      </c>
      <c r="H8" s="17" t="s">
        <v>26</v>
      </c>
      <c r="I8" s="17" t="s">
        <v>26</v>
      </c>
      <c r="J8" s="17" t="s">
        <v>26</v>
      </c>
      <c r="K8" s="17" t="s">
        <v>26</v>
      </c>
      <c r="L8" s="17" t="s">
        <v>26</v>
      </c>
      <c r="M8" s="17" t="s">
        <v>26</v>
      </c>
      <c r="N8" s="17" t="s">
        <v>26</v>
      </c>
      <c r="O8" s="17" t="s">
        <v>26</v>
      </c>
      <c r="P8" s="17" t="s">
        <v>26</v>
      </c>
    </row>
    <row r="9" spans="1:16" s="5" customFormat="1" ht="15.75" customHeight="1">
      <c r="A9" s="113" t="s">
        <v>218</v>
      </c>
      <c r="B9" s="112" t="s">
        <v>105</v>
      </c>
      <c r="C9" s="16" t="s">
        <v>49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17" t="s">
        <v>26</v>
      </c>
      <c r="M9" s="17" t="s">
        <v>26</v>
      </c>
      <c r="N9" s="17" t="s">
        <v>26</v>
      </c>
      <c r="O9" s="17" t="s">
        <v>26</v>
      </c>
      <c r="P9" s="17" t="s">
        <v>26</v>
      </c>
    </row>
    <row r="10" spans="1:16" s="5" customFormat="1" ht="15.75" customHeight="1">
      <c r="A10" s="113" t="s">
        <v>220</v>
      </c>
      <c r="B10" s="112" t="s">
        <v>106</v>
      </c>
      <c r="C10" s="16" t="s">
        <v>50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 t="s">
        <v>26</v>
      </c>
      <c r="L10" s="17" t="s">
        <v>26</v>
      </c>
      <c r="M10" s="17" t="s">
        <v>26</v>
      </c>
      <c r="N10" s="17" t="s">
        <v>26</v>
      </c>
      <c r="O10" s="17" t="s">
        <v>26</v>
      </c>
      <c r="P10" s="17" t="s">
        <v>26</v>
      </c>
    </row>
    <row r="11" spans="1:16" s="5" customFormat="1" ht="15.75" customHeight="1">
      <c r="A11" s="113" t="s">
        <v>222</v>
      </c>
      <c r="B11" s="112" t="s">
        <v>107</v>
      </c>
      <c r="C11" s="16" t="s">
        <v>51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 t="s">
        <v>26</v>
      </c>
      <c r="L11" s="17" t="s">
        <v>26</v>
      </c>
      <c r="M11" s="17" t="s">
        <v>26</v>
      </c>
      <c r="N11" s="17" t="s">
        <v>26</v>
      </c>
      <c r="O11" s="17" t="s">
        <v>26</v>
      </c>
      <c r="P11" s="17" t="s">
        <v>26</v>
      </c>
    </row>
    <row r="12" spans="1:16" s="5" customFormat="1" ht="15.75" customHeight="1">
      <c r="A12" s="113" t="s">
        <v>224</v>
      </c>
      <c r="B12" s="112" t="s">
        <v>108</v>
      </c>
      <c r="C12" s="16" t="s">
        <v>52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17" t="s">
        <v>26</v>
      </c>
      <c r="M12" s="17" t="s">
        <v>26</v>
      </c>
      <c r="N12" s="17" t="s">
        <v>26</v>
      </c>
      <c r="O12" s="17" t="s">
        <v>26</v>
      </c>
      <c r="P12" s="17" t="s">
        <v>26</v>
      </c>
    </row>
    <row r="13" spans="1:16" s="5" customFormat="1" ht="15.75" customHeight="1">
      <c r="A13" s="113" t="s">
        <v>226</v>
      </c>
      <c r="B13" s="112" t="s">
        <v>109</v>
      </c>
      <c r="C13" s="16" t="s">
        <v>53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17" t="s">
        <v>26</v>
      </c>
      <c r="M13" s="17" t="s">
        <v>26</v>
      </c>
      <c r="N13" s="17" t="s">
        <v>26</v>
      </c>
      <c r="O13" s="17" t="s">
        <v>26</v>
      </c>
      <c r="P13" s="17" t="s">
        <v>26</v>
      </c>
    </row>
    <row r="14" spans="1:16" s="5" customFormat="1" ht="15.75" customHeight="1">
      <c r="A14" s="113" t="s">
        <v>228</v>
      </c>
      <c r="B14" s="112" t="s">
        <v>110</v>
      </c>
      <c r="C14" s="16" t="s">
        <v>54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17" t="s">
        <v>26</v>
      </c>
      <c r="M14" s="17" t="s">
        <v>26</v>
      </c>
      <c r="N14" s="17" t="s">
        <v>26</v>
      </c>
      <c r="O14" s="17" t="s">
        <v>26</v>
      </c>
      <c r="P14" s="17" t="s">
        <v>26</v>
      </c>
    </row>
    <row r="15" spans="1:16" s="5" customFormat="1" ht="15.75" customHeight="1">
      <c r="A15" s="113" t="s">
        <v>230</v>
      </c>
      <c r="B15" s="112" t="s">
        <v>111</v>
      </c>
      <c r="C15" s="16" t="s">
        <v>55</v>
      </c>
      <c r="D15" s="17" t="s">
        <v>26</v>
      </c>
      <c r="E15" s="17" t="s">
        <v>26</v>
      </c>
      <c r="F15" s="17" t="s">
        <v>26</v>
      </c>
      <c r="G15" s="17" t="s">
        <v>26</v>
      </c>
      <c r="H15" s="17" t="s">
        <v>26</v>
      </c>
      <c r="I15" s="17" t="s">
        <v>26</v>
      </c>
      <c r="J15" s="17" t="s">
        <v>26</v>
      </c>
      <c r="K15" s="17" t="s">
        <v>26</v>
      </c>
      <c r="L15" s="17" t="s">
        <v>26</v>
      </c>
      <c r="M15" s="17" t="s">
        <v>26</v>
      </c>
      <c r="N15" s="17" t="s">
        <v>26</v>
      </c>
      <c r="O15" s="17" t="s">
        <v>26</v>
      </c>
      <c r="P15" s="17" t="s">
        <v>26</v>
      </c>
    </row>
    <row r="16" spans="1:16" s="5" customFormat="1" ht="15.75" customHeight="1">
      <c r="A16" s="113" t="s">
        <v>231</v>
      </c>
      <c r="B16" s="112" t="s">
        <v>112</v>
      </c>
      <c r="C16" s="16" t="s">
        <v>56</v>
      </c>
      <c r="D16" s="17" t="s">
        <v>26</v>
      </c>
      <c r="E16" s="17" t="s">
        <v>26</v>
      </c>
      <c r="F16" s="17" t="s">
        <v>26</v>
      </c>
      <c r="G16" s="17" t="s">
        <v>26</v>
      </c>
      <c r="H16" s="17" t="s">
        <v>26</v>
      </c>
      <c r="I16" s="17" t="s">
        <v>26</v>
      </c>
      <c r="J16" s="17" t="s">
        <v>26</v>
      </c>
      <c r="K16" s="17" t="s">
        <v>26</v>
      </c>
      <c r="L16" s="17" t="s">
        <v>26</v>
      </c>
      <c r="M16" s="17" t="s">
        <v>26</v>
      </c>
      <c r="N16" s="17" t="s">
        <v>26</v>
      </c>
      <c r="O16" s="17" t="s">
        <v>26</v>
      </c>
      <c r="P16" s="17" t="s">
        <v>26</v>
      </c>
    </row>
    <row r="17" spans="1:16" s="5" customFormat="1" ht="15.75" customHeight="1">
      <c r="A17" s="113" t="s">
        <v>232</v>
      </c>
      <c r="B17" s="112" t="s">
        <v>113</v>
      </c>
      <c r="C17" s="16" t="s">
        <v>57</v>
      </c>
      <c r="D17" s="17">
        <v>1754</v>
      </c>
      <c r="E17" s="17">
        <f aca="true" t="shared" si="0" ref="E17:E22">SUM(F17:G17)</f>
        <v>18</v>
      </c>
      <c r="F17" s="17">
        <v>16</v>
      </c>
      <c r="G17" s="17">
        <v>2</v>
      </c>
      <c r="H17" s="17">
        <f aca="true" t="shared" si="1" ref="H17:H22">SUM(I17:J17)</f>
        <v>1345</v>
      </c>
      <c r="I17" s="17">
        <v>1318</v>
      </c>
      <c r="J17" s="17">
        <v>27</v>
      </c>
      <c r="K17" s="18">
        <v>0</v>
      </c>
      <c r="L17" s="17">
        <f aca="true" t="shared" si="2" ref="L17:L22">SUM(M17:N17)</f>
        <v>11</v>
      </c>
      <c r="M17" s="17">
        <v>9</v>
      </c>
      <c r="N17" s="17">
        <v>2</v>
      </c>
      <c r="O17" s="20">
        <v>76.68</v>
      </c>
      <c r="P17" s="20">
        <v>61.11</v>
      </c>
    </row>
    <row r="18" spans="1:16" s="5" customFormat="1" ht="15.75" customHeight="1">
      <c r="A18" s="113" t="s">
        <v>233</v>
      </c>
      <c r="B18" s="112" t="s">
        <v>114</v>
      </c>
      <c r="C18" s="16" t="s">
        <v>58</v>
      </c>
      <c r="D18" s="17">
        <v>1960</v>
      </c>
      <c r="E18" s="17">
        <f t="shared" si="0"/>
        <v>14</v>
      </c>
      <c r="F18" s="17">
        <v>10</v>
      </c>
      <c r="G18" s="17">
        <v>4</v>
      </c>
      <c r="H18" s="17">
        <f t="shared" si="1"/>
        <v>1298</v>
      </c>
      <c r="I18" s="17">
        <v>1278</v>
      </c>
      <c r="J18" s="17">
        <v>20</v>
      </c>
      <c r="K18" s="18">
        <v>0</v>
      </c>
      <c r="L18" s="17">
        <f t="shared" si="2"/>
        <v>11</v>
      </c>
      <c r="M18" s="17">
        <v>9</v>
      </c>
      <c r="N18" s="17">
        <v>2</v>
      </c>
      <c r="O18" s="20">
        <v>66.22</v>
      </c>
      <c r="P18" s="20">
        <v>78.57</v>
      </c>
    </row>
    <row r="19" spans="1:16" s="5" customFormat="1" ht="15.75" customHeight="1">
      <c r="A19" s="113" t="s">
        <v>234</v>
      </c>
      <c r="B19" s="112" t="s">
        <v>115</v>
      </c>
      <c r="C19" s="16" t="s">
        <v>59</v>
      </c>
      <c r="D19" s="17">
        <v>2075</v>
      </c>
      <c r="E19" s="17">
        <f t="shared" si="0"/>
        <v>15</v>
      </c>
      <c r="F19" s="17">
        <v>13</v>
      </c>
      <c r="G19" s="17">
        <v>2</v>
      </c>
      <c r="H19" s="17">
        <f t="shared" si="1"/>
        <v>1587</v>
      </c>
      <c r="I19" s="17">
        <v>1548</v>
      </c>
      <c r="J19" s="17">
        <v>39</v>
      </c>
      <c r="K19" s="18">
        <v>0</v>
      </c>
      <c r="L19" s="17">
        <f t="shared" si="2"/>
        <v>11</v>
      </c>
      <c r="M19" s="17">
        <v>9</v>
      </c>
      <c r="N19" s="17">
        <v>2</v>
      </c>
      <c r="O19" s="20">
        <v>76.48</v>
      </c>
      <c r="P19" s="20">
        <v>73.33</v>
      </c>
    </row>
    <row r="20" spans="1:16" s="5" customFormat="1" ht="15.75" customHeight="1">
      <c r="A20" s="113" t="s">
        <v>235</v>
      </c>
      <c r="B20" s="112" t="s">
        <v>116</v>
      </c>
      <c r="C20" s="16" t="s">
        <v>60</v>
      </c>
      <c r="D20" s="17">
        <v>2225</v>
      </c>
      <c r="E20" s="17">
        <f t="shared" si="0"/>
        <v>18</v>
      </c>
      <c r="F20" s="17">
        <v>14</v>
      </c>
      <c r="G20" s="17">
        <v>4</v>
      </c>
      <c r="H20" s="17">
        <f t="shared" si="1"/>
        <v>1789</v>
      </c>
      <c r="I20" s="17">
        <v>1645</v>
      </c>
      <c r="J20" s="17">
        <v>144</v>
      </c>
      <c r="K20" s="18">
        <v>0</v>
      </c>
      <c r="L20" s="17">
        <f t="shared" si="2"/>
        <v>11</v>
      </c>
      <c r="M20" s="17">
        <v>7</v>
      </c>
      <c r="N20" s="17">
        <v>4</v>
      </c>
      <c r="O20" s="20">
        <v>80</v>
      </c>
      <c r="P20" s="20">
        <v>61</v>
      </c>
    </row>
    <row r="21" spans="1:16" s="5" customFormat="1" ht="15.75" customHeight="1">
      <c r="A21" s="113" t="s">
        <v>236</v>
      </c>
      <c r="B21" s="112" t="s">
        <v>117</v>
      </c>
      <c r="C21" s="16">
        <v>35959</v>
      </c>
      <c r="D21" s="17">
        <v>2287</v>
      </c>
      <c r="E21" s="17">
        <f t="shared" si="0"/>
        <v>17</v>
      </c>
      <c r="F21" s="17">
        <v>13</v>
      </c>
      <c r="G21" s="17">
        <v>4</v>
      </c>
      <c r="H21" s="17">
        <f t="shared" si="1"/>
        <v>1808</v>
      </c>
      <c r="I21" s="17">
        <v>1790</v>
      </c>
      <c r="J21" s="17">
        <v>18</v>
      </c>
      <c r="K21" s="18">
        <v>0</v>
      </c>
      <c r="L21" s="17">
        <f t="shared" si="2"/>
        <v>7</v>
      </c>
      <c r="M21" s="17">
        <v>5</v>
      </c>
      <c r="N21" s="17">
        <v>2</v>
      </c>
      <c r="O21" s="20">
        <v>79.05</v>
      </c>
      <c r="P21" s="20">
        <v>41.17</v>
      </c>
    </row>
    <row r="22" spans="1:16" s="5" customFormat="1" ht="15.75" customHeight="1">
      <c r="A22" s="113" t="s">
        <v>237</v>
      </c>
      <c r="B22" s="112" t="s">
        <v>118</v>
      </c>
      <c r="C22" s="16">
        <v>37415</v>
      </c>
      <c r="D22" s="17">
        <v>2370</v>
      </c>
      <c r="E22" s="17">
        <f t="shared" si="0"/>
        <v>15</v>
      </c>
      <c r="F22" s="17">
        <v>11</v>
      </c>
      <c r="G22" s="17">
        <v>4</v>
      </c>
      <c r="H22" s="17">
        <f t="shared" si="1"/>
        <v>1965</v>
      </c>
      <c r="I22" s="17">
        <v>1951</v>
      </c>
      <c r="J22" s="17">
        <v>14</v>
      </c>
      <c r="K22" s="18">
        <v>0</v>
      </c>
      <c r="L22" s="17">
        <f t="shared" si="2"/>
        <v>7</v>
      </c>
      <c r="M22" s="17">
        <v>6</v>
      </c>
      <c r="N22" s="17">
        <v>1</v>
      </c>
      <c r="O22" s="20">
        <v>82.91</v>
      </c>
      <c r="P22" s="20">
        <v>46.67</v>
      </c>
    </row>
    <row r="23" spans="1:16" s="5" customFormat="1" ht="15.75" customHeight="1">
      <c r="A23" s="113" t="s">
        <v>244</v>
      </c>
      <c r="B23" s="112" t="s">
        <v>245</v>
      </c>
      <c r="C23" s="16">
        <v>38878</v>
      </c>
      <c r="D23" s="17">
        <v>2478</v>
      </c>
      <c r="E23" s="17">
        <f>SUM(F23:G23)</f>
        <v>12</v>
      </c>
      <c r="F23" s="17">
        <v>10</v>
      </c>
      <c r="G23" s="17">
        <v>2</v>
      </c>
      <c r="H23" s="17">
        <f>SUM(I23:J23)</f>
        <v>1959</v>
      </c>
      <c r="I23" s="17">
        <v>1933</v>
      </c>
      <c r="J23" s="17">
        <v>26</v>
      </c>
      <c r="K23" s="18">
        <v>0</v>
      </c>
      <c r="L23" s="17">
        <f>SUM(M23:N23)</f>
        <v>7</v>
      </c>
      <c r="M23" s="17">
        <v>5</v>
      </c>
      <c r="N23" s="17">
        <v>2</v>
      </c>
      <c r="O23" s="20">
        <v>79.06</v>
      </c>
      <c r="P23" s="20">
        <v>58.33</v>
      </c>
    </row>
    <row r="24" spans="1:16" s="5" customFormat="1" ht="15.75" customHeight="1">
      <c r="A24" s="113" t="s">
        <v>254</v>
      </c>
      <c r="B24" s="112" t="s">
        <v>255</v>
      </c>
      <c r="C24" s="16">
        <v>40341</v>
      </c>
      <c r="D24" s="17">
        <v>2733</v>
      </c>
      <c r="E24" s="17">
        <f>SUM(F24:G24)</f>
        <v>13</v>
      </c>
      <c r="F24" s="17">
        <v>10</v>
      </c>
      <c r="G24" s="17">
        <v>3</v>
      </c>
      <c r="H24" s="17">
        <f>SUM(I24:J24)</f>
        <v>2335</v>
      </c>
      <c r="I24" s="17">
        <v>2290</v>
      </c>
      <c r="J24" s="17">
        <v>45</v>
      </c>
      <c r="K24" s="18">
        <v>0</v>
      </c>
      <c r="L24" s="17">
        <f>SUM(M24:N24)</f>
        <v>7</v>
      </c>
      <c r="M24" s="17">
        <v>5</v>
      </c>
      <c r="N24" s="17">
        <v>2</v>
      </c>
      <c r="O24" s="20">
        <v>85.44</v>
      </c>
      <c r="P24" s="20">
        <v>53.85</v>
      </c>
    </row>
    <row r="25" spans="1:16" s="5" customFormat="1" ht="15.75" customHeight="1">
      <c r="A25" s="113" t="s">
        <v>272</v>
      </c>
      <c r="B25" s="112" t="s">
        <v>273</v>
      </c>
      <c r="C25" s="16" t="s">
        <v>274</v>
      </c>
      <c r="D25" s="17">
        <v>2767</v>
      </c>
      <c r="E25" s="17">
        <f>SUM(F25:G25)</f>
        <v>10</v>
      </c>
      <c r="F25" s="17">
        <v>8</v>
      </c>
      <c r="G25" s="17">
        <v>2</v>
      </c>
      <c r="H25" s="17">
        <f>SUM(I25:J25)</f>
        <v>2383</v>
      </c>
      <c r="I25" s="17">
        <v>2354</v>
      </c>
      <c r="J25" s="17">
        <v>29</v>
      </c>
      <c r="K25" s="18">
        <v>0</v>
      </c>
      <c r="L25" s="17">
        <f>SUM(M25:N25)</f>
        <v>7</v>
      </c>
      <c r="M25" s="17">
        <v>6</v>
      </c>
      <c r="N25" s="17">
        <v>1</v>
      </c>
      <c r="O25" s="20">
        <v>86.12</v>
      </c>
      <c r="P25" s="20">
        <v>70</v>
      </c>
    </row>
    <row r="26" spans="1:16" s="5" customFormat="1" ht="15.75" customHeight="1">
      <c r="A26" s="113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0"/>
      <c r="P26" s="20"/>
    </row>
    <row r="27" spans="1:16" s="5" customFormat="1" ht="15.75" customHeight="1">
      <c r="A27" s="113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0"/>
      <c r="P27" s="20"/>
    </row>
    <row r="28" spans="1:16" s="5" customFormat="1" ht="15.75" customHeight="1">
      <c r="A28" s="113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0"/>
      <c r="P28" s="20"/>
    </row>
    <row r="29" spans="1:16" s="5" customFormat="1" ht="15.75" customHeight="1">
      <c r="A29" s="113"/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0"/>
      <c r="P29" s="20"/>
    </row>
    <row r="30" spans="1:16" s="5" customFormat="1" ht="15.75" customHeight="1">
      <c r="A30" s="113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/>
      <c r="P30" s="20"/>
    </row>
    <row r="31" spans="1:16" s="5" customFormat="1" ht="15.75" customHeight="1">
      <c r="A31" s="113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/>
      <c r="P31" s="20"/>
    </row>
    <row r="32" spans="1:16" s="5" customFormat="1" ht="15.75" customHeight="1">
      <c r="A32" s="113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0"/>
      <c r="P32" s="20"/>
    </row>
    <row r="33" spans="1:16" s="5" customFormat="1" ht="15.75" customHeight="1">
      <c r="A33" s="113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0"/>
      <c r="P33" s="20"/>
    </row>
    <row r="34" spans="1:16" s="5" customFormat="1" ht="15.75" customHeight="1">
      <c r="A34" s="113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0"/>
      <c r="P34" s="20"/>
    </row>
    <row r="35" spans="1:16" s="5" customFormat="1" ht="15.75" customHeight="1">
      <c r="A35" s="113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0"/>
      <c r="P35" s="20"/>
    </row>
    <row r="36" spans="1:16" s="5" customFormat="1" ht="15.75" customHeight="1">
      <c r="A36" s="113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0"/>
      <c r="P36" s="20"/>
    </row>
    <row r="37" spans="1:16" s="5" customFormat="1" ht="15.75" customHeight="1">
      <c r="A37" s="113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0"/>
      <c r="P37" s="20"/>
    </row>
    <row r="38" spans="1:16" s="5" customFormat="1" ht="15" customHeight="1">
      <c r="A38" s="113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0"/>
      <c r="P38" s="20"/>
    </row>
    <row r="39" spans="1:16" s="5" customFormat="1" ht="15.75" customHeight="1">
      <c r="A39" s="113"/>
      <c r="B39" s="15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0"/>
      <c r="P39" s="20"/>
    </row>
    <row r="40" spans="1:16" s="5" customFormat="1" ht="15.75" customHeight="1">
      <c r="A40" s="113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0"/>
      <c r="P40" s="20"/>
    </row>
    <row r="41" spans="1:16" s="5" customFormat="1" ht="15.75" customHeight="1">
      <c r="A41" s="113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0"/>
      <c r="P41" s="20"/>
    </row>
    <row r="42" spans="1:16" s="5" customFormat="1" ht="15.75" customHeight="1">
      <c r="A42" s="113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0"/>
      <c r="P42" s="20"/>
    </row>
    <row r="43" spans="1:17" s="5" customFormat="1" ht="15.75" customHeight="1">
      <c r="A43" s="114"/>
      <c r="B43" s="72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7"/>
      <c r="Q43" s="73"/>
    </row>
    <row r="44" spans="1:16" s="5" customFormat="1" ht="11.25" customHeight="1">
      <c r="A44" s="74"/>
      <c r="B44" s="113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0"/>
      <c r="P44" s="20"/>
    </row>
    <row r="45" spans="1:2" ht="15.75">
      <c r="A45" s="28" t="s">
        <v>260</v>
      </c>
      <c r="B45" s="28"/>
    </row>
    <row r="46" spans="1:2" ht="15.75">
      <c r="A46" s="29" t="s">
        <v>20</v>
      </c>
      <c r="B46" s="29"/>
    </row>
  </sheetData>
  <sheetProtection/>
  <mergeCells count="8">
    <mergeCell ref="P5:P7"/>
    <mergeCell ref="A4:B5"/>
    <mergeCell ref="A6:B7"/>
    <mergeCell ref="E5:G5"/>
    <mergeCell ref="H5:J5"/>
    <mergeCell ref="K4:K5"/>
    <mergeCell ref="K6:K7"/>
    <mergeCell ref="O5:O7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pane ySplit="8" topLeftCell="A15" activePane="bottomLeft" state="frozen"/>
      <selection pane="topLeft" activeCell="A1" sqref="A1"/>
      <selection pane="bottomLeft" activeCell="H2" sqref="H2"/>
    </sheetView>
  </sheetViews>
  <sheetFormatPr defaultColWidth="9.00390625" defaultRowHeight="16.5"/>
  <cols>
    <col min="1" max="1" width="10.75390625" style="6" customWidth="1"/>
    <col min="2" max="3" width="15.625" style="6" customWidth="1"/>
    <col min="4" max="4" width="14.625" style="6" customWidth="1"/>
    <col min="5" max="9" width="9.875" style="6" customWidth="1"/>
    <col min="10" max="10" width="9.25390625" style="6" customWidth="1"/>
    <col min="11" max="11" width="13.125" style="6" customWidth="1"/>
    <col min="12" max="12" width="5.875" style="6" customWidth="1"/>
    <col min="13" max="13" width="5.625" style="6" customWidth="1"/>
    <col min="14" max="14" width="5.75390625" style="6" customWidth="1"/>
    <col min="15" max="15" width="11.625" style="6" customWidth="1"/>
    <col min="16" max="16" width="11.875" style="30" customWidth="1"/>
    <col min="17" max="17" width="11.50390625" style="6" customWidth="1"/>
    <col min="18" max="16384" width="9.00390625" style="6" customWidth="1"/>
  </cols>
  <sheetData>
    <row r="1" spans="1:17" ht="19.5" customHeight="1">
      <c r="A1" s="224" t="s">
        <v>323</v>
      </c>
      <c r="B1" s="22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10" t="s">
        <v>324</v>
      </c>
      <c r="P1" s="210"/>
      <c r="Q1" s="5"/>
    </row>
    <row r="2" spans="1:17" ht="26.25" customHeight="1">
      <c r="A2" s="7" t="s">
        <v>329</v>
      </c>
      <c r="B2" s="7"/>
      <c r="C2" s="7"/>
      <c r="D2" s="7"/>
      <c r="E2" s="7"/>
      <c r="F2" s="7"/>
      <c r="G2" s="7"/>
      <c r="H2" s="7" t="s">
        <v>330</v>
      </c>
      <c r="I2" s="7"/>
      <c r="J2" s="7"/>
      <c r="K2" s="7"/>
      <c r="L2" s="7"/>
      <c r="M2" s="7"/>
      <c r="N2" s="7"/>
      <c r="O2" s="7"/>
      <c r="P2" s="7"/>
      <c r="Q2" s="8"/>
    </row>
    <row r="3" ht="19.5" customHeight="1">
      <c r="P3" s="6"/>
    </row>
    <row r="4" spans="12:16" ht="19.5" customHeight="1" thickBot="1">
      <c r="L4" s="9"/>
      <c r="M4" s="9"/>
      <c r="N4" s="9"/>
      <c r="P4" s="10" t="s">
        <v>14</v>
      </c>
    </row>
    <row r="5" spans="1:17" s="5" customFormat="1" ht="21.75" customHeight="1">
      <c r="A5" s="190" t="s">
        <v>155</v>
      </c>
      <c r="B5" s="191"/>
      <c r="C5" s="11" t="s">
        <v>16</v>
      </c>
      <c r="D5" s="11" t="s">
        <v>17</v>
      </c>
      <c r="E5" s="120" t="s">
        <v>21</v>
      </c>
      <c r="F5" s="121"/>
      <c r="G5" s="122"/>
      <c r="H5" s="121" t="s">
        <v>18</v>
      </c>
      <c r="I5" s="121"/>
      <c r="J5" s="122"/>
      <c r="K5" s="214" t="s">
        <v>163</v>
      </c>
      <c r="L5" s="215" t="s">
        <v>165</v>
      </c>
      <c r="M5" s="216"/>
      <c r="N5" s="217"/>
      <c r="O5" s="11" t="s">
        <v>19</v>
      </c>
      <c r="P5" s="12" t="s">
        <v>23</v>
      </c>
      <c r="Q5" s="3"/>
    </row>
    <row r="6" spans="1:17" s="5" customFormat="1" ht="21.75" customHeight="1">
      <c r="A6" s="192"/>
      <c r="B6" s="193"/>
      <c r="C6" s="112" t="s">
        <v>150</v>
      </c>
      <c r="D6" s="112" t="s">
        <v>152</v>
      </c>
      <c r="E6" s="131" t="s">
        <v>157</v>
      </c>
      <c r="F6" s="123"/>
      <c r="G6" s="124"/>
      <c r="H6" s="135" t="s">
        <v>161</v>
      </c>
      <c r="I6" s="123"/>
      <c r="J6" s="124"/>
      <c r="K6" s="203"/>
      <c r="L6" s="218"/>
      <c r="M6" s="219"/>
      <c r="N6" s="211"/>
      <c r="O6" s="204" t="s">
        <v>167</v>
      </c>
      <c r="P6" s="187" t="s">
        <v>168</v>
      </c>
      <c r="Q6" s="3"/>
    </row>
    <row r="7" spans="1:17" s="5" customFormat="1" ht="21.75" customHeight="1">
      <c r="A7" s="194" t="s">
        <v>156</v>
      </c>
      <c r="B7" s="211"/>
      <c r="C7" s="23" t="s">
        <v>122</v>
      </c>
      <c r="D7" s="112" t="s">
        <v>153</v>
      </c>
      <c r="E7" s="125" t="s">
        <v>128</v>
      </c>
      <c r="F7" s="125" t="s">
        <v>129</v>
      </c>
      <c r="G7" s="125" t="s">
        <v>143</v>
      </c>
      <c r="H7" s="132" t="s">
        <v>158</v>
      </c>
      <c r="I7" s="125" t="s">
        <v>159</v>
      </c>
      <c r="J7" s="115" t="s">
        <v>160</v>
      </c>
      <c r="K7" s="204" t="s">
        <v>164</v>
      </c>
      <c r="L7" s="187" t="s">
        <v>166</v>
      </c>
      <c r="M7" s="220"/>
      <c r="N7" s="221"/>
      <c r="O7" s="206"/>
      <c r="P7" s="188"/>
      <c r="Q7" s="3"/>
    </row>
    <row r="8" spans="1:17" s="14" customFormat="1" ht="21.75" customHeight="1" thickBot="1">
      <c r="A8" s="212"/>
      <c r="B8" s="213"/>
      <c r="C8" s="117" t="s">
        <v>151</v>
      </c>
      <c r="D8" s="117" t="s">
        <v>154</v>
      </c>
      <c r="E8" s="117" t="s">
        <v>136</v>
      </c>
      <c r="F8" s="117" t="s">
        <v>88</v>
      </c>
      <c r="G8" s="133" t="s">
        <v>134</v>
      </c>
      <c r="H8" s="117" t="s">
        <v>162</v>
      </c>
      <c r="I8" s="117" t="s">
        <v>137</v>
      </c>
      <c r="J8" s="117" t="s">
        <v>138</v>
      </c>
      <c r="K8" s="205"/>
      <c r="L8" s="189"/>
      <c r="M8" s="222"/>
      <c r="N8" s="223"/>
      <c r="O8" s="207"/>
      <c r="P8" s="189"/>
      <c r="Q8" s="13"/>
    </row>
    <row r="9" spans="1:17" ht="18" customHeight="1">
      <c r="A9" s="116" t="s">
        <v>238</v>
      </c>
      <c r="B9" s="119" t="s">
        <v>147</v>
      </c>
      <c r="C9" s="16" t="s">
        <v>24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225" t="s">
        <v>169</v>
      </c>
      <c r="M9" s="225"/>
      <c r="N9" s="225"/>
      <c r="O9" s="17" t="s">
        <v>26</v>
      </c>
      <c r="P9" s="17" t="s">
        <v>26</v>
      </c>
      <c r="Q9" s="5"/>
    </row>
    <row r="10" spans="1:17" ht="18" customHeight="1">
      <c r="A10" s="113" t="s">
        <v>14</v>
      </c>
      <c r="B10" s="112"/>
      <c r="C10" s="16" t="s">
        <v>27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 t="s">
        <v>26</v>
      </c>
      <c r="L10" s="208" t="s">
        <v>170</v>
      </c>
      <c r="M10" s="208"/>
      <c r="N10" s="208"/>
      <c r="O10" s="17" t="s">
        <v>26</v>
      </c>
      <c r="P10" s="17" t="s">
        <v>26</v>
      </c>
      <c r="Q10" s="5"/>
    </row>
    <row r="11" spans="1:17" ht="18" customHeight="1">
      <c r="A11" s="113" t="s">
        <v>239</v>
      </c>
      <c r="B11" s="112" t="s">
        <v>148</v>
      </c>
      <c r="C11" s="16" t="s">
        <v>28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 t="s">
        <v>26</v>
      </c>
      <c r="L11" s="208" t="s">
        <v>171</v>
      </c>
      <c r="M11" s="208"/>
      <c r="N11" s="208"/>
      <c r="O11" s="17" t="s">
        <v>26</v>
      </c>
      <c r="P11" s="17" t="s">
        <v>26</v>
      </c>
      <c r="Q11" s="5"/>
    </row>
    <row r="12" spans="1:17" ht="18" customHeight="1">
      <c r="A12" s="113" t="s">
        <v>215</v>
      </c>
      <c r="B12" s="112" t="s">
        <v>149</v>
      </c>
      <c r="C12" s="16" t="s">
        <v>29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208" t="s">
        <v>171</v>
      </c>
      <c r="M12" s="208"/>
      <c r="N12" s="208"/>
      <c r="O12" s="17" t="s">
        <v>26</v>
      </c>
      <c r="P12" s="17" t="s">
        <v>26</v>
      </c>
      <c r="Q12" s="5"/>
    </row>
    <row r="13" spans="1:17" ht="18" customHeight="1">
      <c r="A13" s="113" t="s">
        <v>217</v>
      </c>
      <c r="B13" s="112" t="s">
        <v>105</v>
      </c>
      <c r="C13" s="16" t="s">
        <v>30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208" t="s">
        <v>172</v>
      </c>
      <c r="M13" s="208"/>
      <c r="N13" s="208"/>
      <c r="O13" s="17" t="s">
        <v>26</v>
      </c>
      <c r="P13" s="17" t="s">
        <v>26</v>
      </c>
      <c r="Q13" s="5"/>
    </row>
    <row r="14" spans="1:17" ht="18" customHeight="1">
      <c r="A14" s="113" t="s">
        <v>219</v>
      </c>
      <c r="B14" s="112" t="s">
        <v>106</v>
      </c>
      <c r="C14" s="16" t="s">
        <v>31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208" t="s">
        <v>172</v>
      </c>
      <c r="M14" s="208"/>
      <c r="N14" s="208"/>
      <c r="O14" s="17" t="s">
        <v>26</v>
      </c>
      <c r="P14" s="17" t="s">
        <v>26</v>
      </c>
      <c r="Q14" s="5"/>
    </row>
    <row r="15" spans="1:17" ht="18" customHeight="1">
      <c r="A15" s="113" t="s">
        <v>221</v>
      </c>
      <c r="B15" s="112" t="s">
        <v>107</v>
      </c>
      <c r="C15" s="16" t="s">
        <v>32</v>
      </c>
      <c r="D15" s="17">
        <v>1152</v>
      </c>
      <c r="E15" s="17" t="s">
        <v>26</v>
      </c>
      <c r="F15" s="17" t="s">
        <v>26</v>
      </c>
      <c r="G15" s="17" t="s">
        <v>26</v>
      </c>
      <c r="H15" s="17">
        <f aca="true" t="shared" si="0" ref="H15:H23">SUM(I15:J15)</f>
        <v>1134</v>
      </c>
      <c r="I15" s="17">
        <v>1129</v>
      </c>
      <c r="J15" s="17">
        <v>5</v>
      </c>
      <c r="K15" s="18">
        <v>0</v>
      </c>
      <c r="L15" s="208" t="s">
        <v>173</v>
      </c>
      <c r="M15" s="208"/>
      <c r="N15" s="208"/>
      <c r="O15" s="20">
        <v>98.52</v>
      </c>
      <c r="P15" s="17" t="s">
        <v>26</v>
      </c>
      <c r="Q15" s="5"/>
    </row>
    <row r="16" spans="1:17" ht="18" customHeight="1">
      <c r="A16" s="113" t="s">
        <v>223</v>
      </c>
      <c r="B16" s="112" t="s">
        <v>108</v>
      </c>
      <c r="C16" s="16" t="s">
        <v>33</v>
      </c>
      <c r="D16" s="17">
        <v>1355</v>
      </c>
      <c r="E16" s="17" t="s">
        <v>26</v>
      </c>
      <c r="F16" s="17" t="s">
        <v>26</v>
      </c>
      <c r="G16" s="17" t="s">
        <v>26</v>
      </c>
      <c r="H16" s="17">
        <f t="shared" si="0"/>
        <v>1352</v>
      </c>
      <c r="I16" s="17">
        <v>1349</v>
      </c>
      <c r="J16" s="17">
        <v>3</v>
      </c>
      <c r="K16" s="18">
        <v>0</v>
      </c>
      <c r="L16" s="208" t="s">
        <v>174</v>
      </c>
      <c r="M16" s="208"/>
      <c r="N16" s="208"/>
      <c r="O16" s="20">
        <v>99.55</v>
      </c>
      <c r="P16" s="17" t="s">
        <v>26</v>
      </c>
      <c r="Q16" s="5"/>
    </row>
    <row r="17" spans="1:17" ht="18" customHeight="1">
      <c r="A17" s="113" t="s">
        <v>225</v>
      </c>
      <c r="B17" s="112" t="s">
        <v>109</v>
      </c>
      <c r="C17" s="16" t="s">
        <v>34</v>
      </c>
      <c r="D17" s="17">
        <v>1499</v>
      </c>
      <c r="E17" s="17" t="s">
        <v>26</v>
      </c>
      <c r="F17" s="17" t="s">
        <v>26</v>
      </c>
      <c r="G17" s="17" t="s">
        <v>26</v>
      </c>
      <c r="H17" s="17">
        <f t="shared" si="0"/>
        <v>1499</v>
      </c>
      <c r="I17" s="17">
        <v>1499</v>
      </c>
      <c r="J17" s="18">
        <v>0</v>
      </c>
      <c r="K17" s="18">
        <v>0</v>
      </c>
      <c r="L17" s="208" t="s">
        <v>175</v>
      </c>
      <c r="M17" s="208"/>
      <c r="N17" s="208"/>
      <c r="O17" s="20">
        <v>99.9</v>
      </c>
      <c r="P17" s="17" t="s">
        <v>26</v>
      </c>
      <c r="Q17" s="5"/>
    </row>
    <row r="18" spans="1:17" ht="18" customHeight="1">
      <c r="A18" s="113" t="s">
        <v>227</v>
      </c>
      <c r="B18" s="112" t="s">
        <v>110</v>
      </c>
      <c r="C18" s="16" t="s">
        <v>35</v>
      </c>
      <c r="D18" s="17">
        <v>1754</v>
      </c>
      <c r="E18" s="21">
        <f aca="true" t="shared" si="1" ref="E18:E23">SUM(F18:G18)</f>
        <v>1</v>
      </c>
      <c r="F18" s="17">
        <v>1</v>
      </c>
      <c r="G18" s="76">
        <v>0</v>
      </c>
      <c r="H18" s="17">
        <f t="shared" si="0"/>
        <v>219</v>
      </c>
      <c r="I18" s="17">
        <v>172</v>
      </c>
      <c r="J18" s="17">
        <v>47</v>
      </c>
      <c r="K18" s="18">
        <v>0</v>
      </c>
      <c r="L18" s="208" t="s">
        <v>176</v>
      </c>
      <c r="M18" s="208"/>
      <c r="N18" s="208"/>
      <c r="O18" s="20">
        <v>69.5</v>
      </c>
      <c r="P18" s="22">
        <v>100</v>
      </c>
      <c r="Q18" s="5"/>
    </row>
    <row r="19" spans="1:17" ht="18" customHeight="1">
      <c r="A19" s="113" t="s">
        <v>229</v>
      </c>
      <c r="B19" s="112" t="s">
        <v>111</v>
      </c>
      <c r="C19" s="16" t="s">
        <v>36</v>
      </c>
      <c r="D19" s="17">
        <v>1953</v>
      </c>
      <c r="E19" s="21">
        <f t="shared" si="1"/>
        <v>1</v>
      </c>
      <c r="F19" s="17">
        <v>1</v>
      </c>
      <c r="G19" s="76">
        <v>0</v>
      </c>
      <c r="H19" s="17">
        <f t="shared" si="0"/>
        <v>1583</v>
      </c>
      <c r="I19" s="17">
        <v>1574</v>
      </c>
      <c r="J19" s="17">
        <v>9</v>
      </c>
      <c r="K19" s="18">
        <v>0</v>
      </c>
      <c r="L19" s="208" t="s">
        <v>177</v>
      </c>
      <c r="M19" s="208"/>
      <c r="N19" s="208"/>
      <c r="O19" s="20">
        <v>91.05</v>
      </c>
      <c r="P19" s="22">
        <v>100</v>
      </c>
      <c r="Q19" s="5"/>
    </row>
    <row r="20" spans="1:17" ht="18" customHeight="1">
      <c r="A20" s="113" t="s">
        <v>231</v>
      </c>
      <c r="B20" s="112" t="s">
        <v>112</v>
      </c>
      <c r="C20" s="16" t="s">
        <v>37</v>
      </c>
      <c r="D20" s="17">
        <v>2063</v>
      </c>
      <c r="E20" s="21">
        <f t="shared" si="1"/>
        <v>1</v>
      </c>
      <c r="F20" s="17">
        <v>1</v>
      </c>
      <c r="G20" s="77">
        <v>0</v>
      </c>
      <c r="H20" s="17">
        <f t="shared" si="0"/>
        <v>1286</v>
      </c>
      <c r="I20" s="17">
        <v>1276</v>
      </c>
      <c r="J20" s="17">
        <v>10</v>
      </c>
      <c r="K20" s="18">
        <v>0</v>
      </c>
      <c r="L20" s="208" t="s">
        <v>178</v>
      </c>
      <c r="M20" s="208"/>
      <c r="N20" s="208"/>
      <c r="O20" s="20">
        <v>62.34</v>
      </c>
      <c r="P20" s="22">
        <v>100</v>
      </c>
      <c r="Q20" s="5"/>
    </row>
    <row r="21" spans="1:17" ht="18" customHeight="1">
      <c r="A21" s="113" t="s">
        <v>232</v>
      </c>
      <c r="B21" s="112" t="s">
        <v>113</v>
      </c>
      <c r="C21" s="16" t="s">
        <v>38</v>
      </c>
      <c r="D21" s="17">
        <v>2213</v>
      </c>
      <c r="E21" s="21">
        <f t="shared" si="1"/>
        <v>1</v>
      </c>
      <c r="F21" s="17">
        <v>1</v>
      </c>
      <c r="G21" s="77">
        <v>0</v>
      </c>
      <c r="H21" s="17">
        <f t="shared" si="0"/>
        <v>1542</v>
      </c>
      <c r="I21" s="17">
        <v>1383</v>
      </c>
      <c r="J21" s="17">
        <v>159</v>
      </c>
      <c r="K21" s="18">
        <v>0</v>
      </c>
      <c r="L21" s="208" t="s">
        <v>179</v>
      </c>
      <c r="M21" s="208"/>
      <c r="N21" s="208"/>
      <c r="O21" s="20">
        <v>69.68</v>
      </c>
      <c r="P21" s="20">
        <v>100</v>
      </c>
      <c r="Q21" s="5"/>
    </row>
    <row r="22" spans="1:17" ht="18" customHeight="1">
      <c r="A22" s="113" t="s">
        <v>233</v>
      </c>
      <c r="B22" s="112" t="s">
        <v>114</v>
      </c>
      <c r="C22" s="16" t="s">
        <v>39</v>
      </c>
      <c r="D22" s="17">
        <v>2291</v>
      </c>
      <c r="E22" s="21">
        <f t="shared" si="1"/>
        <v>5</v>
      </c>
      <c r="F22" s="17">
        <v>5</v>
      </c>
      <c r="G22" s="76">
        <v>0</v>
      </c>
      <c r="H22" s="17">
        <f t="shared" si="0"/>
        <v>1800</v>
      </c>
      <c r="I22" s="17">
        <v>1782</v>
      </c>
      <c r="J22" s="17">
        <v>18</v>
      </c>
      <c r="K22" s="18">
        <v>0</v>
      </c>
      <c r="L22" s="208" t="s">
        <v>180</v>
      </c>
      <c r="M22" s="208"/>
      <c r="N22" s="208"/>
      <c r="O22" s="20">
        <v>78.57</v>
      </c>
      <c r="P22" s="20">
        <v>20</v>
      </c>
      <c r="Q22" s="5"/>
    </row>
    <row r="23" spans="1:17" ht="18" customHeight="1">
      <c r="A23" s="113" t="s">
        <v>234</v>
      </c>
      <c r="B23" s="112" t="s">
        <v>115</v>
      </c>
      <c r="C23" s="16">
        <v>37282</v>
      </c>
      <c r="D23" s="17">
        <v>2348</v>
      </c>
      <c r="E23" s="21">
        <f t="shared" si="1"/>
        <v>2</v>
      </c>
      <c r="F23" s="17">
        <v>2</v>
      </c>
      <c r="G23" s="76">
        <v>0</v>
      </c>
      <c r="H23" s="17">
        <f t="shared" si="0"/>
        <v>1804</v>
      </c>
      <c r="I23" s="17">
        <v>1787</v>
      </c>
      <c r="J23" s="17">
        <v>17</v>
      </c>
      <c r="K23" s="18">
        <v>0</v>
      </c>
      <c r="L23" s="208" t="s">
        <v>180</v>
      </c>
      <c r="M23" s="208"/>
      <c r="N23" s="208"/>
      <c r="O23" s="20">
        <v>76.83</v>
      </c>
      <c r="P23" s="20">
        <v>50</v>
      </c>
      <c r="Q23" s="5"/>
    </row>
    <row r="24" spans="1:17" ht="18" customHeight="1">
      <c r="A24" s="113" t="s">
        <v>235</v>
      </c>
      <c r="B24" s="112" t="s">
        <v>240</v>
      </c>
      <c r="C24" s="16">
        <v>38689</v>
      </c>
      <c r="D24" s="17">
        <v>2454</v>
      </c>
      <c r="E24" s="21">
        <f>SUM(F24:G24)</f>
        <v>2</v>
      </c>
      <c r="F24" s="17">
        <v>2</v>
      </c>
      <c r="G24" s="76">
        <v>0</v>
      </c>
      <c r="H24" s="17">
        <f>SUM(I24:J24)</f>
        <v>1883</v>
      </c>
      <c r="I24" s="17">
        <v>1866</v>
      </c>
      <c r="J24" s="17">
        <v>17</v>
      </c>
      <c r="K24" s="18">
        <v>0</v>
      </c>
      <c r="L24" s="208" t="s">
        <v>241</v>
      </c>
      <c r="M24" s="208"/>
      <c r="N24" s="208"/>
      <c r="O24" s="20">
        <v>76.73</v>
      </c>
      <c r="P24" s="20">
        <v>50</v>
      </c>
      <c r="Q24" s="5"/>
    </row>
    <row r="25" spans="1:17" ht="18" customHeight="1">
      <c r="A25" s="113" t="s">
        <v>251</v>
      </c>
      <c r="B25" s="112" t="s">
        <v>252</v>
      </c>
      <c r="C25" s="16">
        <v>40152</v>
      </c>
      <c r="D25" s="17">
        <v>2526</v>
      </c>
      <c r="E25" s="21">
        <v>1</v>
      </c>
      <c r="F25" s="17">
        <v>1</v>
      </c>
      <c r="G25" s="76">
        <v>0</v>
      </c>
      <c r="H25" s="17">
        <f>SUM(I25:J25)</f>
        <v>1507</v>
      </c>
      <c r="I25" s="17">
        <v>1338</v>
      </c>
      <c r="J25" s="17">
        <v>169</v>
      </c>
      <c r="K25" s="18">
        <v>0</v>
      </c>
      <c r="L25" s="208" t="s">
        <v>241</v>
      </c>
      <c r="M25" s="208"/>
      <c r="N25" s="208"/>
      <c r="O25" s="20">
        <v>59.66</v>
      </c>
      <c r="P25" s="20">
        <v>100</v>
      </c>
      <c r="Q25" s="5"/>
    </row>
    <row r="26" spans="1:17" ht="18" customHeight="1">
      <c r="A26" s="113" t="s">
        <v>237</v>
      </c>
      <c r="B26" s="112" t="s">
        <v>118</v>
      </c>
      <c r="C26" s="16" t="s">
        <v>275</v>
      </c>
      <c r="D26" s="17">
        <v>2768</v>
      </c>
      <c r="E26" s="21">
        <f>SUM(F26:G26)</f>
        <v>2</v>
      </c>
      <c r="F26" s="17">
        <v>2</v>
      </c>
      <c r="G26" s="76">
        <v>0</v>
      </c>
      <c r="H26" s="17">
        <f>SUM(I26:J26)</f>
        <v>2383</v>
      </c>
      <c r="I26" s="17">
        <v>2345</v>
      </c>
      <c r="J26" s="17">
        <v>38</v>
      </c>
      <c r="K26" s="18">
        <v>0</v>
      </c>
      <c r="L26" s="208" t="s">
        <v>276</v>
      </c>
      <c r="M26" s="208"/>
      <c r="N26" s="208"/>
      <c r="O26" s="20">
        <v>86.09</v>
      </c>
      <c r="P26" s="20">
        <v>50</v>
      </c>
      <c r="Q26" s="5"/>
    </row>
    <row r="27" spans="1:17" ht="18" customHeight="1">
      <c r="A27" s="13"/>
      <c r="B27" s="112"/>
      <c r="C27" s="16"/>
      <c r="D27" s="17"/>
      <c r="E27" s="21"/>
      <c r="F27" s="17"/>
      <c r="G27" s="76"/>
      <c r="H27" s="17"/>
      <c r="I27" s="17"/>
      <c r="J27" s="17"/>
      <c r="K27" s="18"/>
      <c r="L27" s="19"/>
      <c r="M27" s="19"/>
      <c r="N27" s="19"/>
      <c r="O27" s="20"/>
      <c r="P27" s="20"/>
      <c r="Q27" s="5"/>
    </row>
    <row r="28" spans="1:17" ht="18" customHeight="1">
      <c r="A28" s="13"/>
      <c r="B28" s="112"/>
      <c r="C28" s="16"/>
      <c r="D28" s="17"/>
      <c r="E28" s="21"/>
      <c r="F28" s="17"/>
      <c r="G28" s="76"/>
      <c r="H28" s="17"/>
      <c r="I28" s="17"/>
      <c r="J28" s="17"/>
      <c r="K28" s="18"/>
      <c r="L28" s="19"/>
      <c r="M28" s="19"/>
      <c r="N28" s="19"/>
      <c r="O28" s="20"/>
      <c r="P28" s="20"/>
      <c r="Q28" s="5"/>
    </row>
    <row r="29" spans="1:17" ht="18" customHeight="1">
      <c r="A29" s="13"/>
      <c r="B29" s="112"/>
      <c r="C29" s="16"/>
      <c r="D29" s="17"/>
      <c r="E29" s="21"/>
      <c r="F29" s="17"/>
      <c r="G29" s="76"/>
      <c r="H29" s="17"/>
      <c r="I29" s="17"/>
      <c r="J29" s="17"/>
      <c r="K29" s="18"/>
      <c r="L29" s="19"/>
      <c r="M29" s="19"/>
      <c r="N29" s="19"/>
      <c r="O29" s="20"/>
      <c r="P29" s="20"/>
      <c r="Q29" s="5"/>
    </row>
    <row r="30" spans="1:17" ht="18" customHeight="1">
      <c r="A30" s="13"/>
      <c r="B30" s="23"/>
      <c r="C30" s="16"/>
      <c r="D30" s="17"/>
      <c r="E30" s="21"/>
      <c r="F30" s="17"/>
      <c r="G30" s="17"/>
      <c r="H30" s="17"/>
      <c r="I30" s="17"/>
      <c r="J30" s="17"/>
      <c r="K30" s="17"/>
      <c r="L30" s="19"/>
      <c r="M30" s="19"/>
      <c r="N30" s="19"/>
      <c r="O30" s="20"/>
      <c r="P30" s="20"/>
      <c r="Q30" s="5"/>
    </row>
    <row r="31" spans="1:17" ht="18" customHeight="1">
      <c r="A31" s="13"/>
      <c r="B31" s="23"/>
      <c r="C31" s="16"/>
      <c r="D31" s="17"/>
      <c r="E31" s="21"/>
      <c r="F31" s="17"/>
      <c r="G31" s="17"/>
      <c r="H31" s="17"/>
      <c r="I31" s="17"/>
      <c r="J31" s="17"/>
      <c r="K31" s="17"/>
      <c r="L31" s="19"/>
      <c r="M31" s="19"/>
      <c r="N31" s="19"/>
      <c r="O31" s="20"/>
      <c r="P31" s="20"/>
      <c r="Q31" s="5"/>
    </row>
    <row r="32" spans="1:17" ht="18" customHeight="1">
      <c r="A32" s="13"/>
      <c r="B32" s="23"/>
      <c r="C32" s="16"/>
      <c r="D32" s="17"/>
      <c r="E32" s="21"/>
      <c r="F32" s="17"/>
      <c r="G32" s="17"/>
      <c r="H32" s="17"/>
      <c r="I32" s="17"/>
      <c r="J32" s="17"/>
      <c r="K32" s="17"/>
      <c r="L32" s="19"/>
      <c r="M32" s="19"/>
      <c r="N32" s="19"/>
      <c r="O32" s="20"/>
      <c r="P32" s="20"/>
      <c r="Q32" s="5"/>
    </row>
    <row r="33" spans="1:17" ht="18" customHeight="1">
      <c r="A33" s="13"/>
      <c r="B33" s="23"/>
      <c r="C33" s="16"/>
      <c r="D33" s="17"/>
      <c r="E33" s="21"/>
      <c r="F33" s="17"/>
      <c r="G33" s="17"/>
      <c r="H33" s="17"/>
      <c r="I33" s="17"/>
      <c r="J33" s="17"/>
      <c r="K33" s="17"/>
      <c r="L33" s="19"/>
      <c r="M33" s="19"/>
      <c r="N33" s="19"/>
      <c r="O33" s="20"/>
      <c r="P33" s="20"/>
      <c r="Q33" s="5"/>
    </row>
    <row r="34" spans="1:17" ht="18" customHeight="1">
      <c r="A34" s="13"/>
      <c r="B34" s="23"/>
      <c r="C34" s="16"/>
      <c r="D34" s="17"/>
      <c r="E34" s="21"/>
      <c r="F34" s="17"/>
      <c r="G34" s="17"/>
      <c r="H34" s="17"/>
      <c r="I34" s="17"/>
      <c r="J34" s="17"/>
      <c r="K34" s="17"/>
      <c r="L34" s="19"/>
      <c r="M34" s="19"/>
      <c r="N34" s="19"/>
      <c r="O34" s="20"/>
      <c r="P34" s="20"/>
      <c r="Q34" s="5"/>
    </row>
    <row r="35" spans="1:17" ht="18" customHeight="1">
      <c r="A35" s="13"/>
      <c r="B35" s="23"/>
      <c r="C35" s="16"/>
      <c r="D35" s="17"/>
      <c r="E35" s="21"/>
      <c r="F35" s="17"/>
      <c r="G35" s="17"/>
      <c r="H35" s="17"/>
      <c r="I35" s="17"/>
      <c r="J35" s="17"/>
      <c r="K35" s="17"/>
      <c r="L35" s="19"/>
      <c r="M35" s="19"/>
      <c r="N35" s="19"/>
      <c r="O35" s="20"/>
      <c r="P35" s="20"/>
      <c r="Q35" s="5"/>
    </row>
    <row r="36" spans="1:17" ht="18" customHeight="1">
      <c r="A36" s="13"/>
      <c r="B36" s="23"/>
      <c r="C36" s="16"/>
      <c r="D36" s="17"/>
      <c r="E36" s="21"/>
      <c r="F36" s="17"/>
      <c r="G36" s="17"/>
      <c r="H36" s="17"/>
      <c r="I36" s="17"/>
      <c r="J36" s="17"/>
      <c r="K36" s="17"/>
      <c r="L36" s="19"/>
      <c r="M36" s="19"/>
      <c r="N36" s="19"/>
      <c r="O36" s="20"/>
      <c r="P36" s="20"/>
      <c r="Q36" s="5"/>
    </row>
    <row r="37" spans="1:17" ht="18" customHeight="1">
      <c r="A37" s="13"/>
      <c r="B37" s="23"/>
      <c r="C37" s="16"/>
      <c r="D37" s="17"/>
      <c r="E37" s="21"/>
      <c r="F37" s="17"/>
      <c r="G37" s="17"/>
      <c r="H37" s="17"/>
      <c r="I37" s="17"/>
      <c r="J37" s="17"/>
      <c r="K37" s="17"/>
      <c r="L37" s="19"/>
      <c r="M37" s="19"/>
      <c r="N37" s="19"/>
      <c r="O37" s="20"/>
      <c r="P37" s="20"/>
      <c r="Q37" s="5"/>
    </row>
    <row r="38" spans="1:17" ht="18" customHeight="1">
      <c r="A38" s="13"/>
      <c r="B38" s="23"/>
      <c r="C38" s="16"/>
      <c r="D38" s="17"/>
      <c r="E38" s="21"/>
      <c r="F38" s="17"/>
      <c r="G38" s="17"/>
      <c r="H38" s="17"/>
      <c r="I38" s="17"/>
      <c r="J38" s="17"/>
      <c r="K38" s="17"/>
      <c r="L38" s="19"/>
      <c r="M38" s="19"/>
      <c r="N38" s="19"/>
      <c r="O38" s="20"/>
      <c r="P38" s="20"/>
      <c r="Q38" s="5"/>
    </row>
    <row r="39" spans="1:17" ht="18" customHeight="1">
      <c r="A39" s="126"/>
      <c r="B39" s="24"/>
      <c r="C39" s="25"/>
      <c r="D39" s="26"/>
      <c r="E39" s="26"/>
      <c r="F39" s="26"/>
      <c r="G39" s="26"/>
      <c r="H39" s="26"/>
      <c r="I39" s="26"/>
      <c r="J39" s="26"/>
      <c r="K39" s="26"/>
      <c r="L39" s="209"/>
      <c r="M39" s="209"/>
      <c r="N39" s="209"/>
      <c r="O39" s="27"/>
      <c r="P39" s="27"/>
      <c r="Q39" s="5"/>
    </row>
    <row r="40" spans="1:16" ht="18" customHeight="1">
      <c r="A40" s="28" t="s">
        <v>260</v>
      </c>
      <c r="B40" s="28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8" customHeight="1">
      <c r="A41" s="29" t="s">
        <v>20</v>
      </c>
      <c r="B41" s="2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3:16" ht="19.5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</sheetData>
  <sheetProtection/>
  <mergeCells count="29">
    <mergeCell ref="L19:N19"/>
    <mergeCell ref="L25:N25"/>
    <mergeCell ref="L24:N24"/>
    <mergeCell ref="L20:N20"/>
    <mergeCell ref="L21:N21"/>
    <mergeCell ref="L22:N22"/>
    <mergeCell ref="L23:N23"/>
    <mergeCell ref="L13:N13"/>
    <mergeCell ref="L14:N14"/>
    <mergeCell ref="L15:N15"/>
    <mergeCell ref="L16:N16"/>
    <mergeCell ref="L17:N17"/>
    <mergeCell ref="L18:N18"/>
    <mergeCell ref="P6:P8"/>
    <mergeCell ref="A1:B1"/>
    <mergeCell ref="L9:N9"/>
    <mergeCell ref="L10:N10"/>
    <mergeCell ref="L11:N11"/>
    <mergeCell ref="L12:N12"/>
    <mergeCell ref="L26:N26"/>
    <mergeCell ref="L39:N39"/>
    <mergeCell ref="O1:P1"/>
    <mergeCell ref="A5:B6"/>
    <mergeCell ref="A7:B8"/>
    <mergeCell ref="K5:K6"/>
    <mergeCell ref="K7:K8"/>
    <mergeCell ref="L5:N6"/>
    <mergeCell ref="L7:N8"/>
    <mergeCell ref="O6:O8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0">
      <selection activeCell="A21" sqref="A21:IV21"/>
    </sheetView>
  </sheetViews>
  <sheetFormatPr defaultColWidth="9.00390625" defaultRowHeight="16.5"/>
  <cols>
    <col min="1" max="1" width="11.375" style="6" customWidth="1"/>
    <col min="2" max="2" width="14.75390625" style="6" customWidth="1"/>
    <col min="3" max="3" width="15.625" style="6" customWidth="1"/>
    <col min="4" max="4" width="14.625" style="6" customWidth="1"/>
    <col min="5" max="9" width="9.875" style="6" customWidth="1"/>
    <col min="10" max="10" width="9.25390625" style="6" customWidth="1"/>
    <col min="11" max="11" width="13.125" style="6" customWidth="1"/>
    <col min="12" max="12" width="5.875" style="6" customWidth="1"/>
    <col min="13" max="13" width="5.625" style="6" customWidth="1"/>
    <col min="14" max="14" width="5.75390625" style="6" customWidth="1"/>
    <col min="15" max="15" width="11.625" style="6" customWidth="1"/>
    <col min="16" max="16" width="11.875" style="30" customWidth="1"/>
    <col min="17" max="17" width="11.50390625" style="6" customWidth="1"/>
    <col min="18" max="16384" width="9.00390625" style="6" customWidth="1"/>
  </cols>
  <sheetData>
    <row r="1" spans="1:17" ht="19.5" customHeight="1">
      <c r="A1" s="224" t="s">
        <v>325</v>
      </c>
      <c r="B1" s="22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10" t="s">
        <v>326</v>
      </c>
      <c r="P1" s="210"/>
      <c r="Q1" s="5"/>
    </row>
    <row r="2" spans="1:17" ht="26.25" customHeight="1">
      <c r="A2" s="228" t="s">
        <v>317</v>
      </c>
      <c r="B2" s="228"/>
      <c r="C2" s="228"/>
      <c r="D2" s="228"/>
      <c r="E2" s="228"/>
      <c r="F2" s="228"/>
      <c r="G2" s="228"/>
      <c r="H2" s="229" t="s">
        <v>331</v>
      </c>
      <c r="I2" s="229"/>
      <c r="J2" s="229"/>
      <c r="K2" s="229"/>
      <c r="L2" s="229"/>
      <c r="M2" s="229"/>
      <c r="N2" s="229"/>
      <c r="O2" s="229"/>
      <c r="P2" s="229"/>
      <c r="Q2" s="8"/>
    </row>
    <row r="3" ht="19.5" customHeight="1">
      <c r="P3" s="6"/>
    </row>
    <row r="4" spans="12:16" ht="19.5" customHeight="1" thickBot="1">
      <c r="L4" s="9"/>
      <c r="M4" s="9"/>
      <c r="N4" s="9"/>
      <c r="P4" s="10" t="s">
        <v>14</v>
      </c>
    </row>
    <row r="5" spans="1:17" s="5" customFormat="1" ht="21.75" customHeight="1">
      <c r="A5" s="190" t="s">
        <v>155</v>
      </c>
      <c r="B5" s="191"/>
      <c r="C5" s="11" t="s">
        <v>16</v>
      </c>
      <c r="D5" s="11" t="s">
        <v>17</v>
      </c>
      <c r="E5" s="120" t="s">
        <v>21</v>
      </c>
      <c r="F5" s="121"/>
      <c r="G5" s="122"/>
      <c r="H5" s="121" t="s">
        <v>18</v>
      </c>
      <c r="I5" s="121"/>
      <c r="J5" s="122"/>
      <c r="K5" s="214" t="s">
        <v>277</v>
      </c>
      <c r="L5" s="215" t="s">
        <v>278</v>
      </c>
      <c r="M5" s="216"/>
      <c r="N5" s="217"/>
      <c r="O5" s="11" t="s">
        <v>19</v>
      </c>
      <c r="P5" s="12" t="s">
        <v>23</v>
      </c>
      <c r="Q5" s="3"/>
    </row>
    <row r="6" spans="1:17" s="5" customFormat="1" ht="21.75" customHeight="1">
      <c r="A6" s="192"/>
      <c r="B6" s="193"/>
      <c r="C6" s="112" t="s">
        <v>279</v>
      </c>
      <c r="D6" s="112" t="s">
        <v>280</v>
      </c>
      <c r="E6" s="131" t="s">
        <v>281</v>
      </c>
      <c r="F6" s="123"/>
      <c r="G6" s="124"/>
      <c r="H6" s="135" t="s">
        <v>282</v>
      </c>
      <c r="I6" s="123"/>
      <c r="J6" s="124"/>
      <c r="K6" s="203"/>
      <c r="L6" s="218"/>
      <c r="M6" s="219"/>
      <c r="N6" s="211"/>
      <c r="O6" s="204" t="s">
        <v>283</v>
      </c>
      <c r="P6" s="187" t="s">
        <v>284</v>
      </c>
      <c r="Q6" s="3"/>
    </row>
    <row r="7" spans="1:17" s="5" customFormat="1" ht="21.75" customHeight="1">
      <c r="A7" s="194" t="s">
        <v>156</v>
      </c>
      <c r="B7" s="211"/>
      <c r="C7" s="23" t="s">
        <v>285</v>
      </c>
      <c r="D7" s="112" t="s">
        <v>286</v>
      </c>
      <c r="E7" s="125" t="s">
        <v>287</v>
      </c>
      <c r="F7" s="125" t="s">
        <v>288</v>
      </c>
      <c r="G7" s="125" t="s">
        <v>289</v>
      </c>
      <c r="H7" s="132" t="s">
        <v>287</v>
      </c>
      <c r="I7" s="125" t="s">
        <v>290</v>
      </c>
      <c r="J7" s="115" t="s">
        <v>291</v>
      </c>
      <c r="K7" s="204" t="s">
        <v>292</v>
      </c>
      <c r="L7" s="187" t="s">
        <v>293</v>
      </c>
      <c r="M7" s="220"/>
      <c r="N7" s="221"/>
      <c r="O7" s="206"/>
      <c r="P7" s="188"/>
      <c r="Q7" s="3"/>
    </row>
    <row r="8" spans="1:17" s="14" customFormat="1" ht="21.75" customHeight="1" thickBot="1">
      <c r="A8" s="212"/>
      <c r="B8" s="213"/>
      <c r="C8" s="117" t="s">
        <v>294</v>
      </c>
      <c r="D8" s="117" t="s">
        <v>295</v>
      </c>
      <c r="E8" s="117" t="s">
        <v>296</v>
      </c>
      <c r="F8" s="117" t="s">
        <v>297</v>
      </c>
      <c r="G8" s="133" t="s">
        <v>298</v>
      </c>
      <c r="H8" s="117" t="s">
        <v>296</v>
      </c>
      <c r="I8" s="117" t="s">
        <v>299</v>
      </c>
      <c r="J8" s="117" t="s">
        <v>300</v>
      </c>
      <c r="K8" s="205"/>
      <c r="L8" s="189"/>
      <c r="M8" s="222"/>
      <c r="N8" s="223"/>
      <c r="O8" s="207"/>
      <c r="P8" s="189"/>
      <c r="Q8" s="13"/>
    </row>
    <row r="9" spans="1:17" ht="25.5" customHeight="1">
      <c r="A9" s="113" t="s">
        <v>221</v>
      </c>
      <c r="B9" s="112" t="s">
        <v>107</v>
      </c>
      <c r="C9" s="16">
        <v>24949</v>
      </c>
      <c r="D9" s="17">
        <v>117574</v>
      </c>
      <c r="E9" s="17">
        <f>SUM(F9:G9)</f>
        <v>2</v>
      </c>
      <c r="F9" s="17">
        <v>2</v>
      </c>
      <c r="G9" s="76">
        <v>0</v>
      </c>
      <c r="H9" s="17">
        <f aca="true" t="shared" si="0" ref="H9:H22">SUM(I9:J9)</f>
        <v>95117</v>
      </c>
      <c r="I9" s="17">
        <v>90563</v>
      </c>
      <c r="J9" s="17">
        <v>4554</v>
      </c>
      <c r="K9" s="17">
        <v>22</v>
      </c>
      <c r="L9" s="208" t="s">
        <v>305</v>
      </c>
      <c r="M9" s="208"/>
      <c r="N9" s="208"/>
      <c r="O9" s="20">
        <f>H9/D9*100</f>
        <v>80.89968870668686</v>
      </c>
      <c r="P9" s="22">
        <f>1/E9*100</f>
        <v>50</v>
      </c>
      <c r="Q9" s="5"/>
    </row>
    <row r="10" spans="1:17" ht="25.5" customHeight="1">
      <c r="A10" s="113" t="s">
        <v>223</v>
      </c>
      <c r="B10" s="112" t="s">
        <v>108</v>
      </c>
      <c r="C10" s="16">
        <v>26656</v>
      </c>
      <c r="D10" s="17">
        <v>135257</v>
      </c>
      <c r="E10" s="17">
        <f aca="true" t="shared" si="1" ref="E10:E21">SUM(F10:G10)</f>
        <v>1</v>
      </c>
      <c r="F10" s="17">
        <v>1</v>
      </c>
      <c r="G10" s="76">
        <v>0</v>
      </c>
      <c r="H10" s="17">
        <f t="shared" si="0"/>
        <v>106649</v>
      </c>
      <c r="I10" s="17">
        <v>100227</v>
      </c>
      <c r="J10" s="17">
        <v>6422</v>
      </c>
      <c r="K10" s="17">
        <v>168</v>
      </c>
      <c r="L10" s="208" t="s">
        <v>305</v>
      </c>
      <c r="M10" s="208"/>
      <c r="N10" s="208"/>
      <c r="O10" s="20">
        <f aca="true" t="shared" si="2" ref="O10:O22">H10/D10*100</f>
        <v>78.84915383307333</v>
      </c>
      <c r="P10" s="22">
        <f aca="true" t="shared" si="3" ref="P10:P21">1/E10*100</f>
        <v>100</v>
      </c>
      <c r="Q10" s="5"/>
    </row>
    <row r="11" spans="1:17" ht="25.5" customHeight="1">
      <c r="A11" s="113" t="s">
        <v>225</v>
      </c>
      <c r="B11" s="112" t="s">
        <v>109</v>
      </c>
      <c r="C11" s="16">
        <v>28448</v>
      </c>
      <c r="D11" s="17">
        <v>145296</v>
      </c>
      <c r="E11" s="17">
        <f t="shared" si="1"/>
        <v>1</v>
      </c>
      <c r="F11" s="17">
        <v>1</v>
      </c>
      <c r="G11" s="76">
        <v>0</v>
      </c>
      <c r="H11" s="17">
        <f t="shared" si="0"/>
        <v>113400</v>
      </c>
      <c r="I11" s="17">
        <v>107865</v>
      </c>
      <c r="J11" s="17">
        <v>5535</v>
      </c>
      <c r="K11" s="17">
        <v>180</v>
      </c>
      <c r="L11" s="208" t="s">
        <v>306</v>
      </c>
      <c r="M11" s="208"/>
      <c r="N11" s="208"/>
      <c r="O11" s="20">
        <f t="shared" si="2"/>
        <v>78.04757185332012</v>
      </c>
      <c r="P11" s="22">
        <f t="shared" si="3"/>
        <v>100</v>
      </c>
      <c r="Q11" s="5"/>
    </row>
    <row r="12" spans="1:17" ht="25.5" customHeight="1">
      <c r="A12" s="113" t="s">
        <v>227</v>
      </c>
      <c r="B12" s="112" t="s">
        <v>110</v>
      </c>
      <c r="C12" s="16">
        <v>29904</v>
      </c>
      <c r="D12" s="17">
        <v>154422</v>
      </c>
      <c r="E12" s="17">
        <f t="shared" si="1"/>
        <v>2</v>
      </c>
      <c r="F12" s="17">
        <v>2</v>
      </c>
      <c r="G12" s="76">
        <v>0</v>
      </c>
      <c r="H12" s="17">
        <f t="shared" si="0"/>
        <v>96671</v>
      </c>
      <c r="I12" s="17">
        <v>92793</v>
      </c>
      <c r="J12" s="17">
        <v>3878</v>
      </c>
      <c r="K12" s="17">
        <v>24</v>
      </c>
      <c r="L12" s="208" t="s">
        <v>306</v>
      </c>
      <c r="M12" s="208"/>
      <c r="N12" s="208"/>
      <c r="O12" s="20">
        <f t="shared" si="2"/>
        <v>62.60183134527464</v>
      </c>
      <c r="P12" s="22">
        <f t="shared" si="3"/>
        <v>50</v>
      </c>
      <c r="Q12" s="5"/>
    </row>
    <row r="13" spans="1:17" s="159" customFormat="1" ht="25.5" customHeight="1">
      <c r="A13" s="152" t="s">
        <v>229</v>
      </c>
      <c r="B13" s="153" t="s">
        <v>111</v>
      </c>
      <c r="C13" s="154">
        <v>31367</v>
      </c>
      <c r="D13" s="155">
        <v>164952</v>
      </c>
      <c r="E13" s="155">
        <f t="shared" si="1"/>
        <v>2</v>
      </c>
      <c r="F13" s="155">
        <v>2</v>
      </c>
      <c r="G13" s="156">
        <v>0</v>
      </c>
      <c r="H13" s="155">
        <f t="shared" si="0"/>
        <v>102649</v>
      </c>
      <c r="I13" s="155">
        <v>98787</v>
      </c>
      <c r="J13" s="155">
        <v>3862</v>
      </c>
      <c r="K13" s="17">
        <v>17</v>
      </c>
      <c r="L13" s="226" t="s">
        <v>307</v>
      </c>
      <c r="M13" s="226"/>
      <c r="N13" s="226"/>
      <c r="O13" s="157">
        <f t="shared" si="2"/>
        <v>62.22961831320627</v>
      </c>
      <c r="P13" s="22">
        <f t="shared" si="3"/>
        <v>50</v>
      </c>
      <c r="Q13" s="158"/>
    </row>
    <row r="14" spans="1:17" s="159" customFormat="1" ht="25.5" customHeight="1">
      <c r="A14" s="152" t="s">
        <v>231</v>
      </c>
      <c r="B14" s="153" t="s">
        <v>112</v>
      </c>
      <c r="C14" s="154">
        <v>32844</v>
      </c>
      <c r="D14" s="155">
        <v>165439</v>
      </c>
      <c r="E14" s="155">
        <f t="shared" si="1"/>
        <v>5</v>
      </c>
      <c r="F14" s="155">
        <v>5</v>
      </c>
      <c r="G14" s="160">
        <v>0</v>
      </c>
      <c r="H14" s="155">
        <f t="shared" si="0"/>
        <v>93415</v>
      </c>
      <c r="I14" s="155">
        <v>89863</v>
      </c>
      <c r="J14" s="155">
        <v>3552</v>
      </c>
      <c r="K14" s="17">
        <v>7</v>
      </c>
      <c r="L14" s="226" t="s">
        <v>307</v>
      </c>
      <c r="M14" s="226"/>
      <c r="N14" s="226"/>
      <c r="O14" s="157">
        <f t="shared" si="2"/>
        <v>56.46492060517774</v>
      </c>
      <c r="P14" s="22">
        <f t="shared" si="3"/>
        <v>20</v>
      </c>
      <c r="Q14" s="158"/>
    </row>
    <row r="15" spans="1:17" s="159" customFormat="1" ht="25.5" customHeight="1">
      <c r="A15" s="152" t="s">
        <v>232</v>
      </c>
      <c r="B15" s="153" t="s">
        <v>113</v>
      </c>
      <c r="C15" s="154">
        <v>34300</v>
      </c>
      <c r="D15" s="155">
        <v>172086</v>
      </c>
      <c r="E15" s="155">
        <f t="shared" si="1"/>
        <v>3</v>
      </c>
      <c r="F15" s="155">
        <v>3</v>
      </c>
      <c r="G15" s="160">
        <v>0</v>
      </c>
      <c r="H15" s="155">
        <f t="shared" si="0"/>
        <v>100296</v>
      </c>
      <c r="I15" s="155">
        <v>98688</v>
      </c>
      <c r="J15" s="155">
        <v>1608</v>
      </c>
      <c r="K15" s="17">
        <v>2</v>
      </c>
      <c r="L15" s="226" t="s">
        <v>308</v>
      </c>
      <c r="M15" s="226"/>
      <c r="N15" s="226"/>
      <c r="O15" s="157">
        <f t="shared" si="2"/>
        <v>58.28248666364492</v>
      </c>
      <c r="P15" s="22">
        <f t="shared" si="3"/>
        <v>33.33333333333333</v>
      </c>
      <c r="Q15" s="158"/>
    </row>
    <row r="16" spans="1:17" s="159" customFormat="1" ht="25.5" customHeight="1">
      <c r="A16" s="152" t="s">
        <v>233</v>
      </c>
      <c r="B16" s="153" t="s">
        <v>114</v>
      </c>
      <c r="C16" s="154">
        <v>35763</v>
      </c>
      <c r="D16" s="155">
        <v>176329</v>
      </c>
      <c r="E16" s="155">
        <f t="shared" si="1"/>
        <v>3</v>
      </c>
      <c r="F16" s="155">
        <v>3</v>
      </c>
      <c r="G16" s="156">
        <v>0</v>
      </c>
      <c r="H16" s="155">
        <f t="shared" si="0"/>
        <v>102834</v>
      </c>
      <c r="I16" s="155">
        <v>101523</v>
      </c>
      <c r="J16" s="155">
        <v>1311</v>
      </c>
      <c r="K16" s="17">
        <v>3</v>
      </c>
      <c r="L16" s="226" t="s">
        <v>308</v>
      </c>
      <c r="M16" s="226"/>
      <c r="N16" s="226"/>
      <c r="O16" s="157">
        <f t="shared" si="2"/>
        <v>58.319391591853865</v>
      </c>
      <c r="P16" s="22">
        <f t="shared" si="3"/>
        <v>33.33333333333333</v>
      </c>
      <c r="Q16" s="158"/>
    </row>
    <row r="17" spans="1:17" s="159" customFormat="1" ht="25.5" customHeight="1">
      <c r="A17" s="152" t="s">
        <v>234</v>
      </c>
      <c r="B17" s="153" t="s">
        <v>115</v>
      </c>
      <c r="C17" s="154">
        <v>37226</v>
      </c>
      <c r="D17" s="155">
        <v>176884</v>
      </c>
      <c r="E17" s="155">
        <f t="shared" si="1"/>
        <v>4</v>
      </c>
      <c r="F17" s="155">
        <v>4</v>
      </c>
      <c r="G17" s="156">
        <v>0</v>
      </c>
      <c r="H17" s="155">
        <f t="shared" si="0"/>
        <v>101366</v>
      </c>
      <c r="I17" s="155">
        <v>99515</v>
      </c>
      <c r="J17" s="155">
        <v>1851</v>
      </c>
      <c r="K17" s="17">
        <v>1</v>
      </c>
      <c r="L17" s="226" t="s">
        <v>309</v>
      </c>
      <c r="M17" s="226"/>
      <c r="N17" s="226"/>
      <c r="O17" s="157">
        <f t="shared" si="2"/>
        <v>57.30648334501708</v>
      </c>
      <c r="P17" s="22">
        <f t="shared" si="3"/>
        <v>25</v>
      </c>
      <c r="Q17" s="158"/>
    </row>
    <row r="18" spans="1:17" s="159" customFormat="1" ht="25.5" customHeight="1">
      <c r="A18" s="152" t="s">
        <v>235</v>
      </c>
      <c r="B18" s="153" t="s">
        <v>301</v>
      </c>
      <c r="C18" s="154">
        <v>38689</v>
      </c>
      <c r="D18" s="155">
        <v>178785</v>
      </c>
      <c r="E18" s="155">
        <f t="shared" si="1"/>
        <v>3</v>
      </c>
      <c r="F18" s="155">
        <v>3</v>
      </c>
      <c r="G18" s="156">
        <v>0</v>
      </c>
      <c r="H18" s="155">
        <f t="shared" si="0"/>
        <v>108186</v>
      </c>
      <c r="I18" s="155">
        <v>105080</v>
      </c>
      <c r="J18" s="155">
        <v>3106</v>
      </c>
      <c r="K18" s="17">
        <v>6</v>
      </c>
      <c r="L18" s="226" t="s">
        <v>310</v>
      </c>
      <c r="M18" s="226"/>
      <c r="N18" s="226"/>
      <c r="O18" s="157">
        <f t="shared" si="2"/>
        <v>60.5117879016696</v>
      </c>
      <c r="P18" s="22">
        <f t="shared" si="3"/>
        <v>33.33333333333333</v>
      </c>
      <c r="Q18" s="158"/>
    </row>
    <row r="19" spans="1:17" s="159" customFormat="1" ht="25.5" customHeight="1">
      <c r="A19" s="152" t="s">
        <v>311</v>
      </c>
      <c r="B19" s="153" t="s">
        <v>240</v>
      </c>
      <c r="C19" s="154">
        <v>38808</v>
      </c>
      <c r="D19" s="155">
        <v>178426</v>
      </c>
      <c r="E19" s="155">
        <f>SUM(F19:G19)</f>
        <v>4</v>
      </c>
      <c r="F19" s="155">
        <v>3</v>
      </c>
      <c r="G19" s="155">
        <v>1</v>
      </c>
      <c r="H19" s="155">
        <f>SUM(I19:J19)</f>
        <v>68110</v>
      </c>
      <c r="I19" s="155">
        <v>67575</v>
      </c>
      <c r="J19" s="155">
        <v>535</v>
      </c>
      <c r="K19" s="17">
        <v>6</v>
      </c>
      <c r="L19" s="226" t="s">
        <v>312</v>
      </c>
      <c r="M19" s="226"/>
      <c r="N19" s="226"/>
      <c r="O19" s="157">
        <f>H19/D19*100</f>
        <v>38.17268783697443</v>
      </c>
      <c r="P19" s="22">
        <f t="shared" si="3"/>
        <v>25</v>
      </c>
      <c r="Q19" s="158"/>
    </row>
    <row r="20" spans="1:17" s="159" customFormat="1" ht="25.5" customHeight="1">
      <c r="A20" s="152" t="s">
        <v>302</v>
      </c>
      <c r="B20" s="153" t="s">
        <v>303</v>
      </c>
      <c r="C20" s="154">
        <v>40152</v>
      </c>
      <c r="D20" s="155">
        <v>178139</v>
      </c>
      <c r="E20" s="155">
        <f t="shared" si="1"/>
        <v>2</v>
      </c>
      <c r="F20" s="155">
        <v>2</v>
      </c>
      <c r="G20" s="156">
        <v>0</v>
      </c>
      <c r="H20" s="155">
        <f t="shared" si="0"/>
        <v>110226</v>
      </c>
      <c r="I20" s="155">
        <v>107156</v>
      </c>
      <c r="J20" s="155">
        <v>3070</v>
      </c>
      <c r="K20" s="160">
        <v>0</v>
      </c>
      <c r="L20" s="226" t="s">
        <v>313</v>
      </c>
      <c r="M20" s="226"/>
      <c r="N20" s="226"/>
      <c r="O20" s="157">
        <f t="shared" si="2"/>
        <v>61.876399889973555</v>
      </c>
      <c r="P20" s="22">
        <f t="shared" si="3"/>
        <v>50</v>
      </c>
      <c r="Q20" s="158"/>
    </row>
    <row r="21" spans="1:17" ht="30" customHeight="1">
      <c r="A21" s="164" t="s">
        <v>314</v>
      </c>
      <c r="B21" s="165" t="s">
        <v>118</v>
      </c>
      <c r="C21" s="16" t="s">
        <v>304</v>
      </c>
      <c r="D21" s="17">
        <v>179015</v>
      </c>
      <c r="E21" s="17">
        <f t="shared" si="1"/>
        <v>2</v>
      </c>
      <c r="F21" s="17">
        <v>2</v>
      </c>
      <c r="G21" s="76">
        <v>0</v>
      </c>
      <c r="H21" s="17">
        <f t="shared" si="0"/>
        <v>121406</v>
      </c>
      <c r="I21" s="17">
        <v>118132</v>
      </c>
      <c r="J21" s="17">
        <v>3274</v>
      </c>
      <c r="K21" s="17">
        <v>6</v>
      </c>
      <c r="L21" s="226" t="s">
        <v>313</v>
      </c>
      <c r="M21" s="226"/>
      <c r="N21" s="226"/>
      <c r="O21" s="20">
        <f t="shared" si="2"/>
        <v>67.81889785772141</v>
      </c>
      <c r="P21" s="22">
        <f t="shared" si="3"/>
        <v>50</v>
      </c>
      <c r="Q21" s="5"/>
    </row>
    <row r="22" spans="1:17" ht="18" customHeight="1">
      <c r="A22" s="146" t="s">
        <v>315</v>
      </c>
      <c r="B22" s="147" t="s">
        <v>267</v>
      </c>
      <c r="C22" s="16"/>
      <c r="D22" s="17">
        <v>2775</v>
      </c>
      <c r="E22" s="21"/>
      <c r="F22" s="17"/>
      <c r="G22" s="76"/>
      <c r="H22" s="17">
        <f t="shared" si="0"/>
        <v>2389</v>
      </c>
      <c r="I22" s="17">
        <v>2336</v>
      </c>
      <c r="J22" s="17">
        <v>53</v>
      </c>
      <c r="K22" s="160">
        <v>0</v>
      </c>
      <c r="L22" s="19"/>
      <c r="M22" s="19"/>
      <c r="N22" s="19"/>
      <c r="O22" s="20">
        <f t="shared" si="2"/>
        <v>86.09009009009009</v>
      </c>
      <c r="P22" s="20"/>
      <c r="Q22" s="5"/>
    </row>
    <row r="23" spans="1:17" ht="18" customHeight="1">
      <c r="A23" s="13"/>
      <c r="B23" s="112"/>
      <c r="C23" s="16"/>
      <c r="D23" s="17"/>
      <c r="E23" s="21"/>
      <c r="F23" s="17"/>
      <c r="G23" s="76"/>
      <c r="H23" s="17"/>
      <c r="I23" s="17"/>
      <c r="J23" s="17"/>
      <c r="K23" s="18"/>
      <c r="L23" s="19"/>
      <c r="M23" s="19"/>
      <c r="N23" s="19"/>
      <c r="O23" s="20"/>
      <c r="P23" s="20"/>
      <c r="Q23" s="5"/>
    </row>
    <row r="24" spans="1:17" ht="18" customHeight="1">
      <c r="A24" s="13"/>
      <c r="B24" s="23"/>
      <c r="C24" s="16"/>
      <c r="D24" s="17"/>
      <c r="E24" s="21"/>
      <c r="F24" s="17"/>
      <c r="G24" s="17"/>
      <c r="H24" s="17"/>
      <c r="I24" s="17"/>
      <c r="J24" s="17"/>
      <c r="K24" s="17"/>
      <c r="L24" s="19"/>
      <c r="M24" s="19"/>
      <c r="N24" s="19"/>
      <c r="O24" s="20"/>
      <c r="P24" s="20"/>
      <c r="Q24" s="5"/>
    </row>
    <row r="25" spans="1:17" ht="18" customHeight="1">
      <c r="A25" s="13"/>
      <c r="B25" s="23"/>
      <c r="C25" s="16"/>
      <c r="D25" s="17"/>
      <c r="E25" s="21"/>
      <c r="F25" s="17"/>
      <c r="G25" s="17"/>
      <c r="H25" s="17"/>
      <c r="I25" s="17"/>
      <c r="J25" s="17"/>
      <c r="K25" s="17"/>
      <c r="L25" s="19"/>
      <c r="M25" s="19"/>
      <c r="N25" s="19"/>
      <c r="O25" s="20"/>
      <c r="P25" s="20"/>
      <c r="Q25" s="5"/>
    </row>
    <row r="26" spans="1:17" ht="18" customHeight="1">
      <c r="A26" s="13"/>
      <c r="B26" s="23"/>
      <c r="C26" s="16"/>
      <c r="D26" s="17"/>
      <c r="E26" s="21"/>
      <c r="F26" s="17"/>
      <c r="G26" s="17"/>
      <c r="H26" s="17"/>
      <c r="I26" s="17"/>
      <c r="J26" s="17"/>
      <c r="K26" s="17"/>
      <c r="L26" s="19"/>
      <c r="M26" s="19"/>
      <c r="N26" s="19"/>
      <c r="O26" s="20"/>
      <c r="P26" s="20"/>
      <c r="Q26" s="5"/>
    </row>
    <row r="27" spans="1:17" ht="18" customHeight="1">
      <c r="A27" s="13"/>
      <c r="B27" s="23"/>
      <c r="C27" s="16"/>
      <c r="D27" s="17"/>
      <c r="E27" s="21"/>
      <c r="F27" s="17"/>
      <c r="G27" s="17"/>
      <c r="H27" s="17"/>
      <c r="I27" s="17"/>
      <c r="J27" s="17"/>
      <c r="K27" s="17"/>
      <c r="L27" s="19"/>
      <c r="M27" s="19"/>
      <c r="N27" s="19"/>
      <c r="O27" s="20"/>
      <c r="P27" s="20"/>
      <c r="Q27" s="5"/>
    </row>
    <row r="28" spans="1:17" ht="18" customHeight="1">
      <c r="A28" s="13"/>
      <c r="B28" s="23"/>
      <c r="C28" s="16"/>
      <c r="D28" s="17"/>
      <c r="E28" s="21"/>
      <c r="F28" s="17"/>
      <c r="G28" s="17"/>
      <c r="H28" s="17"/>
      <c r="I28" s="17"/>
      <c r="J28" s="17"/>
      <c r="K28" s="17"/>
      <c r="L28" s="19"/>
      <c r="M28" s="19"/>
      <c r="N28" s="19"/>
      <c r="O28" s="20"/>
      <c r="P28" s="20"/>
      <c r="Q28" s="5"/>
    </row>
    <row r="29" spans="1:17" ht="18" customHeight="1">
      <c r="A29" s="13"/>
      <c r="B29" s="23"/>
      <c r="C29" s="16"/>
      <c r="D29" s="17"/>
      <c r="E29" s="21"/>
      <c r="F29" s="17"/>
      <c r="G29" s="17"/>
      <c r="H29" s="17"/>
      <c r="I29" s="17"/>
      <c r="J29" s="17"/>
      <c r="K29" s="17"/>
      <c r="L29" s="19"/>
      <c r="M29" s="19"/>
      <c r="N29" s="19"/>
      <c r="O29" s="20"/>
      <c r="P29" s="20"/>
      <c r="Q29" s="5"/>
    </row>
    <row r="30" spans="1:17" ht="18" customHeight="1">
      <c r="A30" s="13"/>
      <c r="B30" s="23"/>
      <c r="C30" s="16"/>
      <c r="D30" s="17"/>
      <c r="E30" s="21"/>
      <c r="F30" s="17"/>
      <c r="G30" s="17"/>
      <c r="H30" s="17"/>
      <c r="I30" s="17"/>
      <c r="J30" s="17"/>
      <c r="K30" s="17"/>
      <c r="L30" s="19"/>
      <c r="M30" s="19"/>
      <c r="N30" s="19"/>
      <c r="O30" s="20"/>
      <c r="P30" s="20"/>
      <c r="Q30" s="5"/>
    </row>
    <row r="31" spans="1:17" ht="18" customHeight="1">
      <c r="A31" s="13"/>
      <c r="B31" s="23"/>
      <c r="C31" s="16"/>
      <c r="D31" s="17"/>
      <c r="E31" s="21"/>
      <c r="F31" s="17"/>
      <c r="G31" s="17"/>
      <c r="H31" s="17"/>
      <c r="I31" s="17"/>
      <c r="J31" s="17"/>
      <c r="K31" s="17"/>
      <c r="L31" s="19"/>
      <c r="M31" s="19"/>
      <c r="N31" s="19"/>
      <c r="O31" s="20"/>
      <c r="P31" s="20"/>
      <c r="Q31" s="5"/>
    </row>
    <row r="32" spans="1:17" ht="18" customHeight="1">
      <c r="A32" s="13"/>
      <c r="B32" s="23"/>
      <c r="C32" s="16"/>
      <c r="D32" s="17"/>
      <c r="E32" s="21"/>
      <c r="F32" s="17"/>
      <c r="G32" s="17"/>
      <c r="H32" s="17"/>
      <c r="I32" s="17"/>
      <c r="J32" s="17"/>
      <c r="K32" s="17"/>
      <c r="L32" s="19"/>
      <c r="M32" s="19"/>
      <c r="N32" s="19"/>
      <c r="O32" s="20"/>
      <c r="P32" s="20"/>
      <c r="Q32" s="5"/>
    </row>
    <row r="33" spans="1:17" ht="18" customHeight="1" thickBot="1">
      <c r="A33" s="150"/>
      <c r="B33" s="151"/>
      <c r="C33" s="161"/>
      <c r="D33" s="162"/>
      <c r="E33" s="162"/>
      <c r="F33" s="162"/>
      <c r="G33" s="162"/>
      <c r="H33" s="162"/>
      <c r="I33" s="162"/>
      <c r="J33" s="162"/>
      <c r="K33" s="162"/>
      <c r="L33" s="227"/>
      <c r="M33" s="227"/>
      <c r="N33" s="227"/>
      <c r="O33" s="163"/>
      <c r="P33" s="163"/>
      <c r="Q33" s="5"/>
    </row>
    <row r="34" spans="1:16" ht="18" customHeight="1">
      <c r="A34" s="28" t="s">
        <v>260</v>
      </c>
      <c r="B34" s="2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8" customHeight="1">
      <c r="A35" s="29" t="s">
        <v>20</v>
      </c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3:16" ht="19.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</sheetData>
  <sheetProtection/>
  <mergeCells count="26">
    <mergeCell ref="K7:K8"/>
    <mergeCell ref="L5:N6"/>
    <mergeCell ref="L7:N8"/>
    <mergeCell ref="O6:O8"/>
    <mergeCell ref="P6:P8"/>
    <mergeCell ref="A1:B1"/>
    <mergeCell ref="A2:G2"/>
    <mergeCell ref="H2:P2"/>
    <mergeCell ref="L21:N21"/>
    <mergeCell ref="L33:N33"/>
    <mergeCell ref="O1:P1"/>
    <mergeCell ref="A5:B6"/>
    <mergeCell ref="A7:B8"/>
    <mergeCell ref="K5:K6"/>
    <mergeCell ref="L12:N12"/>
    <mergeCell ref="L14:N14"/>
    <mergeCell ref="L9:N9"/>
    <mergeCell ref="L10:N10"/>
    <mergeCell ref="L11:N11"/>
    <mergeCell ref="L13:N13"/>
    <mergeCell ref="L20:N20"/>
    <mergeCell ref="L18:N18"/>
    <mergeCell ref="L15:N15"/>
    <mergeCell ref="L16:N16"/>
    <mergeCell ref="L17:N17"/>
    <mergeCell ref="L19:N19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2017-10-19T03:47:58Z</cp:lastPrinted>
  <dcterms:created xsi:type="dcterms:W3CDTF">1997-11-14T08:28:31Z</dcterms:created>
  <dcterms:modified xsi:type="dcterms:W3CDTF">2017-10-24T06:41:20Z</dcterms:modified>
  <cp:category/>
  <cp:version/>
  <cp:contentType/>
  <cp:contentStatus/>
</cp:coreProperties>
</file>